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en(SynoDrive)\SchulMaterialPool\Fachübergreifendes\Vorlagen Scj\"/>
    </mc:Choice>
  </mc:AlternateContent>
  <xr:revisionPtr revIDLastSave="0" documentId="13_ncr:1_{F5F416F8-5932-49E1-B30F-659AE40A8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rt" sheetId="2" r:id="rId1"/>
    <sheet name="Strichliste" sheetId="15" r:id="rId2"/>
    <sheet name="Übersicht" sheetId="1" r:id="rId3"/>
    <sheet name="SA1" sheetId="3" r:id="rId4"/>
    <sheet name="SA2" sheetId="16" r:id="rId5"/>
    <sheet name="SA3" sheetId="17" r:id="rId6"/>
    <sheet name="SA4" sheetId="18" r:id="rId7"/>
    <sheet name="Ex1" sheetId="19" r:id="rId8"/>
    <sheet name="Ex2" sheetId="20" r:id="rId9"/>
    <sheet name="Ex3" sheetId="21" r:id="rId10"/>
    <sheet name="Ex4" sheetId="22" r:id="rId11"/>
  </sheets>
  <definedNames>
    <definedName name="Fach">Start!$C$5</definedName>
    <definedName name="GgLN">Start!$C$7</definedName>
    <definedName name="GkLN">Start!$C$8</definedName>
    <definedName name="Klasse">Start!$C$4</definedName>
    <definedName name="Lehrkraft">Start!$C$6</definedName>
    <definedName name="Schuljahr">Start!$C$3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22" l="1"/>
  <c r="M59" i="22" s="1"/>
  <c r="K58" i="22"/>
  <c r="K59" i="22" s="1"/>
  <c r="I58" i="22"/>
  <c r="I59" i="22" s="1"/>
  <c r="K60" i="22" s="1"/>
  <c r="G58" i="22"/>
  <c r="G59" i="22" s="1"/>
  <c r="I60" i="22" s="1"/>
  <c r="E58" i="22"/>
  <c r="E59" i="22" s="1"/>
  <c r="G60" i="22" s="1"/>
  <c r="C58" i="22"/>
  <c r="C59" i="22" s="1"/>
  <c r="M58" i="21"/>
  <c r="M59" i="21" s="1"/>
  <c r="K58" i="21"/>
  <c r="K59" i="21" s="1"/>
  <c r="I58" i="21"/>
  <c r="I59" i="21" s="1"/>
  <c r="K60" i="21" s="1"/>
  <c r="G58" i="21"/>
  <c r="G59" i="21" s="1"/>
  <c r="E58" i="21"/>
  <c r="E59" i="21" s="1"/>
  <c r="G60" i="21" s="1"/>
  <c r="C58" i="21"/>
  <c r="C59" i="21" s="1"/>
  <c r="M58" i="20"/>
  <c r="M59" i="20" s="1"/>
  <c r="K58" i="20"/>
  <c r="K59" i="20" s="1"/>
  <c r="I58" i="20"/>
  <c r="I59" i="20" s="1"/>
  <c r="K60" i="20" s="1"/>
  <c r="G58" i="20"/>
  <c r="G59" i="20" s="1"/>
  <c r="I60" i="20" s="1"/>
  <c r="E58" i="20"/>
  <c r="E59" i="20" s="1"/>
  <c r="G60" i="20" s="1"/>
  <c r="C58" i="20"/>
  <c r="C59" i="20" s="1"/>
  <c r="M58" i="19"/>
  <c r="M59" i="19" s="1"/>
  <c r="K58" i="19"/>
  <c r="K59" i="19" s="1"/>
  <c r="M60" i="19" s="1"/>
  <c r="I58" i="19"/>
  <c r="I59" i="19" s="1"/>
  <c r="K60" i="19" s="1"/>
  <c r="G58" i="19"/>
  <c r="G59" i="19" s="1"/>
  <c r="E58" i="19"/>
  <c r="E59" i="19" s="1"/>
  <c r="G60" i="19" s="1"/>
  <c r="C58" i="19"/>
  <c r="C59" i="19" s="1"/>
  <c r="M58" i="18"/>
  <c r="M59" i="18" s="1"/>
  <c r="K58" i="18"/>
  <c r="K59" i="18" s="1"/>
  <c r="M60" i="18" s="1"/>
  <c r="I58" i="18"/>
  <c r="I59" i="18" s="1"/>
  <c r="G58" i="18"/>
  <c r="G59" i="18" s="1"/>
  <c r="I60" i="18" s="1"/>
  <c r="E58" i="18"/>
  <c r="E59" i="18" s="1"/>
  <c r="G60" i="18" s="1"/>
  <c r="C58" i="18"/>
  <c r="C59" i="18" s="1"/>
  <c r="M58" i="17"/>
  <c r="M59" i="17" s="1"/>
  <c r="K58" i="17"/>
  <c r="K59" i="17" s="1"/>
  <c r="M60" i="17" s="1"/>
  <c r="I58" i="17"/>
  <c r="I59" i="17" s="1"/>
  <c r="G58" i="17"/>
  <c r="G59" i="17" s="1"/>
  <c r="I60" i="17" s="1"/>
  <c r="E58" i="17"/>
  <c r="E59" i="17" s="1"/>
  <c r="G60" i="17" s="1"/>
  <c r="C58" i="17"/>
  <c r="C59" i="17" s="1"/>
  <c r="M58" i="16"/>
  <c r="M59" i="16" s="1"/>
  <c r="K58" i="16"/>
  <c r="K59" i="16" s="1"/>
  <c r="I58" i="16"/>
  <c r="I59" i="16" s="1"/>
  <c r="K60" i="16" s="1"/>
  <c r="G58" i="16"/>
  <c r="G59" i="16" s="1"/>
  <c r="I60" i="16" s="1"/>
  <c r="E58" i="16"/>
  <c r="E59" i="16" s="1"/>
  <c r="C58" i="16"/>
  <c r="C59" i="16" s="1"/>
  <c r="B23" i="2"/>
  <c r="E60" i="22" l="1"/>
  <c r="C60" i="22"/>
  <c r="M60" i="22"/>
  <c r="I60" i="21"/>
  <c r="E60" i="21"/>
  <c r="C60" i="21"/>
  <c r="M60" i="21"/>
  <c r="E60" i="20"/>
  <c r="C60" i="20"/>
  <c r="M60" i="20"/>
  <c r="E60" i="19"/>
  <c r="C60" i="19"/>
  <c r="I60" i="19"/>
  <c r="K60" i="18"/>
  <c r="C60" i="18"/>
  <c r="E60" i="18"/>
  <c r="C60" i="17"/>
  <c r="E60" i="17"/>
  <c r="K60" i="17"/>
  <c r="E60" i="16"/>
  <c r="C60" i="16"/>
  <c r="G60" i="16"/>
  <c r="M60" i="16"/>
  <c r="T6" i="22"/>
  <c r="T9" i="22"/>
  <c r="T12" i="22"/>
  <c r="T15" i="22"/>
  <c r="T18" i="22"/>
  <c r="T21" i="22"/>
  <c r="T24" i="22"/>
  <c r="T27" i="22"/>
  <c r="T30" i="22"/>
  <c r="T33" i="22"/>
  <c r="T36" i="22"/>
  <c r="T39" i="22"/>
  <c r="S28" i="22"/>
  <c r="S40" i="22"/>
  <c r="T7" i="22"/>
  <c r="T13" i="22"/>
  <c r="T16" i="22"/>
  <c r="T22" i="22"/>
  <c r="T25" i="22"/>
  <c r="T31" i="22"/>
  <c r="T34" i="22"/>
  <c r="T40" i="22"/>
  <c r="T17" i="22"/>
  <c r="T38" i="22"/>
  <c r="S9" i="22"/>
  <c r="S18" i="22"/>
  <c r="S27" i="22"/>
  <c r="S30" i="22"/>
  <c r="S39" i="22"/>
  <c r="S7" i="22"/>
  <c r="S10" i="22"/>
  <c r="S13" i="22"/>
  <c r="S16" i="22"/>
  <c r="S19" i="22"/>
  <c r="S22" i="22"/>
  <c r="S25" i="22"/>
  <c r="S31" i="22"/>
  <c r="S34" i="22"/>
  <c r="S37" i="22"/>
  <c r="T10" i="22"/>
  <c r="T19" i="22"/>
  <c r="T28" i="22"/>
  <c r="T37" i="22"/>
  <c r="T20" i="22"/>
  <c r="T32" i="22"/>
  <c r="S12" i="22"/>
  <c r="S21" i="22"/>
  <c r="S33" i="22"/>
  <c r="S8" i="22"/>
  <c r="S11" i="22"/>
  <c r="S14" i="22"/>
  <c r="S17" i="22"/>
  <c r="S20" i="22"/>
  <c r="S23" i="22"/>
  <c r="S26" i="22"/>
  <c r="S29" i="22"/>
  <c r="S32" i="22"/>
  <c r="S35" i="22"/>
  <c r="S38" i="22"/>
  <c r="T5" i="22"/>
  <c r="T8" i="22"/>
  <c r="T11" i="22"/>
  <c r="T14" i="22"/>
  <c r="T23" i="22"/>
  <c r="T26" i="22"/>
  <c r="T29" i="22"/>
  <c r="T35" i="22"/>
  <c r="S5" i="22"/>
  <c r="S6" i="22"/>
  <c r="S15" i="22"/>
  <c r="S24" i="22"/>
  <c r="S36" i="22"/>
  <c r="T6" i="21"/>
  <c r="T9" i="21"/>
  <c r="T12" i="21"/>
  <c r="T15" i="21"/>
  <c r="T18" i="21"/>
  <c r="T21" i="21"/>
  <c r="T24" i="21"/>
  <c r="T27" i="21"/>
  <c r="T30" i="21"/>
  <c r="T33" i="21"/>
  <c r="T36" i="21"/>
  <c r="T39" i="21"/>
  <c r="S25" i="21"/>
  <c r="S37" i="21"/>
  <c r="T22" i="21"/>
  <c r="T34" i="21"/>
  <c r="S18" i="21"/>
  <c r="S7" i="21"/>
  <c r="S10" i="21"/>
  <c r="S13" i="21"/>
  <c r="S16" i="21"/>
  <c r="S19" i="21"/>
  <c r="S22" i="21"/>
  <c r="S28" i="21"/>
  <c r="S31" i="21"/>
  <c r="S34" i="21"/>
  <c r="S40" i="21"/>
  <c r="T25" i="21"/>
  <c r="T40" i="21"/>
  <c r="S15" i="21"/>
  <c r="S33" i="21"/>
  <c r="T7" i="21"/>
  <c r="T10" i="21"/>
  <c r="T13" i="21"/>
  <c r="T16" i="21"/>
  <c r="T19" i="21"/>
  <c r="T28" i="21"/>
  <c r="T31" i="21"/>
  <c r="T37" i="21"/>
  <c r="S21" i="21"/>
  <c r="S8" i="21"/>
  <c r="S11" i="21"/>
  <c r="S14" i="21"/>
  <c r="S17" i="21"/>
  <c r="S20" i="21"/>
  <c r="S23" i="21"/>
  <c r="S26" i="21"/>
  <c r="S29" i="21"/>
  <c r="S32" i="21"/>
  <c r="S35" i="21"/>
  <c r="S38" i="21"/>
  <c r="T5" i="21"/>
  <c r="S24" i="21"/>
  <c r="S36" i="21"/>
  <c r="T8" i="21"/>
  <c r="T11" i="21"/>
  <c r="T14" i="21"/>
  <c r="T17" i="21"/>
  <c r="T20" i="21"/>
  <c r="T23" i="21"/>
  <c r="T26" i="21"/>
  <c r="T29" i="21"/>
  <c r="T32" i="21"/>
  <c r="T35" i="21"/>
  <c r="T38" i="21"/>
  <c r="S5" i="21"/>
  <c r="S6" i="21"/>
  <c r="S9" i="21"/>
  <c r="S12" i="21"/>
  <c r="S27" i="21"/>
  <c r="S30" i="21"/>
  <c r="S39" i="21"/>
  <c r="T7" i="20"/>
  <c r="T10" i="20"/>
  <c r="T13" i="20"/>
  <c r="T16" i="20"/>
  <c r="T19" i="20"/>
  <c r="T22" i="20"/>
  <c r="T25" i="20"/>
  <c r="T28" i="20"/>
  <c r="T31" i="20"/>
  <c r="T34" i="20"/>
  <c r="T37" i="20"/>
  <c r="T40" i="20"/>
  <c r="S8" i="20"/>
  <c r="S14" i="20"/>
  <c r="S17" i="20"/>
  <c r="S23" i="20"/>
  <c r="S26" i="20"/>
  <c r="S32" i="20"/>
  <c r="S38" i="20"/>
  <c r="S39" i="20"/>
  <c r="T9" i="20"/>
  <c r="T12" i="20"/>
  <c r="T24" i="20"/>
  <c r="T30" i="20"/>
  <c r="T36" i="20"/>
  <c r="S7" i="20"/>
  <c r="S16" i="20"/>
  <c r="S25" i="20"/>
  <c r="S34" i="20"/>
  <c r="S11" i="20"/>
  <c r="S20" i="20"/>
  <c r="S29" i="20"/>
  <c r="S35" i="20"/>
  <c r="T5" i="20"/>
  <c r="S10" i="20"/>
  <c r="S28" i="20"/>
  <c r="S40" i="20"/>
  <c r="T8" i="20"/>
  <c r="T11" i="20"/>
  <c r="T14" i="20"/>
  <c r="T17" i="20"/>
  <c r="T20" i="20"/>
  <c r="T23" i="20"/>
  <c r="T26" i="20"/>
  <c r="T29" i="20"/>
  <c r="T32" i="20"/>
  <c r="T35" i="20"/>
  <c r="T38" i="20"/>
  <c r="S5" i="20"/>
  <c r="S6" i="20"/>
  <c r="S9" i="20"/>
  <c r="S12" i="20"/>
  <c r="S15" i="20"/>
  <c r="S18" i="20"/>
  <c r="S21" i="20"/>
  <c r="S24" i="20"/>
  <c r="S27" i="20"/>
  <c r="S30" i="20"/>
  <c r="S33" i="20"/>
  <c r="S36" i="20"/>
  <c r="T6" i="20"/>
  <c r="T18" i="20"/>
  <c r="T21" i="20"/>
  <c r="T27" i="20"/>
  <c r="T33" i="20"/>
  <c r="T39" i="20"/>
  <c r="S13" i="20"/>
  <c r="S19" i="20"/>
  <c r="S22" i="20"/>
  <c r="S31" i="20"/>
  <c r="S37" i="20"/>
  <c r="T15" i="20"/>
  <c r="S8" i="19"/>
  <c r="S11" i="19"/>
  <c r="S14" i="19"/>
  <c r="S17" i="19"/>
  <c r="S20" i="19"/>
  <c r="S23" i="19"/>
  <c r="S26" i="19"/>
  <c r="S29" i="19"/>
  <c r="S32" i="19"/>
  <c r="S35" i="19"/>
  <c r="S38" i="19"/>
  <c r="T5" i="19"/>
  <c r="S19" i="19"/>
  <c r="S31" i="19"/>
  <c r="T10" i="19"/>
  <c r="T19" i="19"/>
  <c r="T28" i="19"/>
  <c r="T34" i="19"/>
  <c r="T40" i="19"/>
  <c r="T8" i="19"/>
  <c r="T11" i="19"/>
  <c r="T14" i="19"/>
  <c r="T17" i="19"/>
  <c r="T20" i="19"/>
  <c r="T23" i="19"/>
  <c r="T26" i="19"/>
  <c r="T29" i="19"/>
  <c r="T32" i="19"/>
  <c r="T35" i="19"/>
  <c r="T38" i="19"/>
  <c r="S5" i="19"/>
  <c r="S39" i="19"/>
  <c r="T9" i="19"/>
  <c r="T24" i="19"/>
  <c r="T36" i="19"/>
  <c r="S10" i="19"/>
  <c r="S16" i="19"/>
  <c r="S25" i="19"/>
  <c r="S37" i="19"/>
  <c r="T7" i="19"/>
  <c r="T16" i="19"/>
  <c r="T22" i="19"/>
  <c r="T31" i="19"/>
  <c r="S6" i="19"/>
  <c r="S9" i="19"/>
  <c r="S12" i="19"/>
  <c r="S15" i="19"/>
  <c r="S18" i="19"/>
  <c r="S21" i="19"/>
  <c r="S24" i="19"/>
  <c r="S27" i="19"/>
  <c r="S30" i="19"/>
  <c r="S33" i="19"/>
  <c r="S36" i="19"/>
  <c r="T12" i="19"/>
  <c r="T21" i="19"/>
  <c r="T30" i="19"/>
  <c r="T39" i="19"/>
  <c r="S13" i="19"/>
  <c r="S22" i="19"/>
  <c r="S34" i="19"/>
  <c r="T13" i="19"/>
  <c r="T25" i="19"/>
  <c r="T37" i="19"/>
  <c r="T6" i="19"/>
  <c r="T15" i="19"/>
  <c r="T18" i="19"/>
  <c r="T27" i="19"/>
  <c r="T33" i="19"/>
  <c r="S7" i="19"/>
  <c r="S28" i="19"/>
  <c r="S40" i="19"/>
  <c r="T8" i="18"/>
  <c r="T11" i="18"/>
  <c r="T14" i="18"/>
  <c r="T17" i="18"/>
  <c r="T20" i="18"/>
  <c r="T23" i="18"/>
  <c r="T26" i="18"/>
  <c r="T29" i="18"/>
  <c r="T32" i="18"/>
  <c r="T35" i="18"/>
  <c r="T38" i="18"/>
  <c r="S5" i="18"/>
  <c r="S6" i="18"/>
  <c r="S9" i="18"/>
  <c r="S12" i="18"/>
  <c r="S15" i="18"/>
  <c r="S18" i="18"/>
  <c r="S21" i="18"/>
  <c r="S24" i="18"/>
  <c r="S27" i="18"/>
  <c r="S30" i="18"/>
  <c r="S33" i="18"/>
  <c r="S36" i="18"/>
  <c r="S39" i="18"/>
  <c r="S11" i="18"/>
  <c r="S20" i="18"/>
  <c r="S29" i="18"/>
  <c r="S38" i="18"/>
  <c r="T6" i="18"/>
  <c r="T9" i="18"/>
  <c r="T12" i="18"/>
  <c r="T15" i="18"/>
  <c r="T18" i="18"/>
  <c r="T21" i="18"/>
  <c r="T24" i="18"/>
  <c r="T27" i="18"/>
  <c r="T30" i="18"/>
  <c r="T33" i="18"/>
  <c r="T36" i="18"/>
  <c r="T39" i="18"/>
  <c r="S40" i="18"/>
  <c r="S7" i="18"/>
  <c r="S10" i="18"/>
  <c r="S13" i="18"/>
  <c r="S16" i="18"/>
  <c r="S19" i="18"/>
  <c r="S22" i="18"/>
  <c r="S25" i="18"/>
  <c r="S28" i="18"/>
  <c r="S31" i="18"/>
  <c r="S34" i="18"/>
  <c r="S37" i="18"/>
  <c r="T7" i="18"/>
  <c r="T10" i="18"/>
  <c r="T13" i="18"/>
  <c r="T16" i="18"/>
  <c r="T19" i="18"/>
  <c r="T22" i="18"/>
  <c r="T25" i="18"/>
  <c r="T28" i="18"/>
  <c r="T31" i="18"/>
  <c r="T34" i="18"/>
  <c r="T37" i="18"/>
  <c r="T40" i="18"/>
  <c r="S8" i="18"/>
  <c r="S14" i="18"/>
  <c r="S17" i="18"/>
  <c r="S23" i="18"/>
  <c r="S26" i="18"/>
  <c r="S32" i="18"/>
  <c r="S35" i="18"/>
  <c r="T5" i="18"/>
  <c r="S8" i="17"/>
  <c r="S11" i="17"/>
  <c r="S14" i="17"/>
  <c r="S17" i="17"/>
  <c r="S20" i="17"/>
  <c r="S23" i="17"/>
  <c r="S26" i="17"/>
  <c r="S29" i="17"/>
  <c r="S32" i="17"/>
  <c r="S35" i="17"/>
  <c r="S38" i="17"/>
  <c r="T5" i="17"/>
  <c r="S39" i="17"/>
  <c r="T13" i="17"/>
  <c r="T25" i="17"/>
  <c r="T37" i="17"/>
  <c r="T8" i="17"/>
  <c r="T11" i="17"/>
  <c r="T14" i="17"/>
  <c r="T17" i="17"/>
  <c r="T20" i="17"/>
  <c r="T23" i="17"/>
  <c r="T26" i="17"/>
  <c r="T29" i="17"/>
  <c r="T32" i="17"/>
  <c r="T35" i="17"/>
  <c r="T38" i="17"/>
  <c r="S5" i="17"/>
  <c r="S36" i="17"/>
  <c r="T19" i="17"/>
  <c r="T34" i="17"/>
  <c r="S6" i="17"/>
  <c r="S9" i="17"/>
  <c r="S12" i="17"/>
  <c r="S15" i="17"/>
  <c r="S18" i="17"/>
  <c r="S21" i="17"/>
  <c r="S24" i="17"/>
  <c r="S27" i="17"/>
  <c r="S30" i="17"/>
  <c r="S33" i="17"/>
  <c r="T10" i="17"/>
  <c r="T28" i="17"/>
  <c r="T6" i="17"/>
  <c r="T9" i="17"/>
  <c r="T12" i="17"/>
  <c r="T15" i="17"/>
  <c r="T18" i="17"/>
  <c r="T21" i="17"/>
  <c r="T24" i="17"/>
  <c r="T27" i="17"/>
  <c r="T30" i="17"/>
  <c r="T33" i="17"/>
  <c r="T36" i="17"/>
  <c r="T39" i="17"/>
  <c r="S40" i="17"/>
  <c r="T7" i="17"/>
  <c r="T22" i="17"/>
  <c r="T40" i="17"/>
  <c r="S7" i="17"/>
  <c r="S10" i="17"/>
  <c r="S13" i="17"/>
  <c r="S16" i="17"/>
  <c r="S19" i="17"/>
  <c r="S22" i="17"/>
  <c r="S25" i="17"/>
  <c r="S28" i="17"/>
  <c r="S31" i="17"/>
  <c r="S34" i="17"/>
  <c r="S37" i="17"/>
  <c r="T16" i="17"/>
  <c r="T31" i="17"/>
  <c r="S8" i="16"/>
  <c r="S11" i="16"/>
  <c r="S14" i="16"/>
  <c r="S17" i="16"/>
  <c r="S20" i="16"/>
  <c r="S23" i="16"/>
  <c r="S26" i="16"/>
  <c r="S29" i="16"/>
  <c r="S32" i="16"/>
  <c r="S35" i="16"/>
  <c r="S38" i="16"/>
  <c r="T5" i="16"/>
  <c r="T11" i="16"/>
  <c r="T14" i="16"/>
  <c r="T17" i="16"/>
  <c r="T20" i="16"/>
  <c r="T23" i="16"/>
  <c r="T26" i="16"/>
  <c r="T29" i="16"/>
  <c r="T35" i="16"/>
  <c r="T38" i="16"/>
  <c r="S12" i="16"/>
  <c r="S18" i="16"/>
  <c r="S27" i="16"/>
  <c r="S30" i="16"/>
  <c r="S36" i="16"/>
  <c r="T12" i="16"/>
  <c r="T24" i="16"/>
  <c r="T33" i="16"/>
  <c r="T8" i="16"/>
  <c r="T32" i="16"/>
  <c r="S15" i="16"/>
  <c r="T9" i="16"/>
  <c r="T27" i="16"/>
  <c r="T39" i="16"/>
  <c r="S6" i="16"/>
  <c r="S24" i="16"/>
  <c r="S39" i="16"/>
  <c r="T6" i="16"/>
  <c r="T21" i="16"/>
  <c r="T36" i="16"/>
  <c r="T18" i="16"/>
  <c r="S7" i="16"/>
  <c r="S10" i="16"/>
  <c r="S13" i="16"/>
  <c r="S16" i="16"/>
  <c r="S19" i="16"/>
  <c r="S22" i="16"/>
  <c r="S25" i="16"/>
  <c r="S28" i="16"/>
  <c r="S31" i="16"/>
  <c r="S34" i="16"/>
  <c r="S37" i="16"/>
  <c r="S40" i="16"/>
  <c r="T7" i="16"/>
  <c r="T10" i="16"/>
  <c r="T13" i="16"/>
  <c r="T16" i="16"/>
  <c r="T19" i="16"/>
  <c r="T22" i="16"/>
  <c r="T25" i="16"/>
  <c r="T28" i="16"/>
  <c r="T31" i="16"/>
  <c r="T34" i="16"/>
  <c r="T37" i="16"/>
  <c r="T40" i="16"/>
  <c r="S5" i="16"/>
  <c r="S9" i="16"/>
  <c r="S21" i="16"/>
  <c r="S33" i="16"/>
  <c r="T15" i="16"/>
  <c r="T30" i="16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C61" i="22" l="1"/>
  <c r="K61" i="22"/>
  <c r="K62" i="22" s="1"/>
  <c r="G61" i="22"/>
  <c r="E61" i="22"/>
  <c r="M61" i="22"/>
  <c r="I61" i="22"/>
  <c r="C61" i="21"/>
  <c r="G61" i="21"/>
  <c r="E61" i="21"/>
  <c r="M61" i="21"/>
  <c r="K61" i="21"/>
  <c r="I61" i="21"/>
  <c r="C61" i="20"/>
  <c r="B61" i="20" s="1"/>
  <c r="I61" i="20"/>
  <c r="G61" i="20"/>
  <c r="E61" i="20"/>
  <c r="M61" i="20"/>
  <c r="K61" i="20"/>
  <c r="C61" i="19"/>
  <c r="M61" i="19"/>
  <c r="K61" i="19"/>
  <c r="I61" i="19"/>
  <c r="G61" i="19"/>
  <c r="E61" i="19"/>
  <c r="M61" i="18"/>
  <c r="K61" i="18"/>
  <c r="I61" i="18"/>
  <c r="G61" i="18"/>
  <c r="E61" i="18"/>
  <c r="C61" i="18"/>
  <c r="B61" i="18" s="1"/>
  <c r="M61" i="17"/>
  <c r="C61" i="17"/>
  <c r="K61" i="17"/>
  <c r="K62" i="17" s="1"/>
  <c r="I61" i="17"/>
  <c r="G61" i="17"/>
  <c r="E61" i="17"/>
  <c r="C61" i="16"/>
  <c r="B61" i="16" s="1"/>
  <c r="K61" i="16"/>
  <c r="I61" i="16"/>
  <c r="G61" i="16"/>
  <c r="E61" i="16"/>
  <c r="M61" i="16"/>
  <c r="K3" i="1"/>
  <c r="R4" i="1"/>
  <c r="Q4" i="1"/>
  <c r="P4" i="1"/>
  <c r="O4" i="1"/>
  <c r="H2" i="22"/>
  <c r="H55" i="22" s="1"/>
  <c r="Q54" i="22"/>
  <c r="H54" i="22"/>
  <c r="B54" i="22"/>
  <c r="Q41" i="22"/>
  <c r="Q42" i="22" s="1"/>
  <c r="P41" i="22"/>
  <c r="P42" i="22" s="1"/>
  <c r="O41" i="22"/>
  <c r="O42" i="22" s="1"/>
  <c r="N41" i="22"/>
  <c r="N42" i="22" s="1"/>
  <c r="M41" i="22"/>
  <c r="M42" i="22" s="1"/>
  <c r="L41" i="22"/>
  <c r="L42" i="22" s="1"/>
  <c r="K41" i="22"/>
  <c r="K42" i="22" s="1"/>
  <c r="J41" i="22"/>
  <c r="J42" i="22" s="1"/>
  <c r="I41" i="22"/>
  <c r="I42" i="22" s="1"/>
  <c r="H41" i="22"/>
  <c r="H42" i="22" s="1"/>
  <c r="G41" i="22"/>
  <c r="G42" i="22" s="1"/>
  <c r="F41" i="22"/>
  <c r="F42" i="22" s="1"/>
  <c r="E41" i="22"/>
  <c r="E42" i="22" s="1"/>
  <c r="D41" i="22"/>
  <c r="D42" i="22" s="1"/>
  <c r="C41" i="22"/>
  <c r="C42" i="22" s="1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B5" i="22"/>
  <c r="R4" i="22"/>
  <c r="C81" i="22" s="1"/>
  <c r="H1" i="22"/>
  <c r="B1" i="22"/>
  <c r="H2" i="21"/>
  <c r="H55" i="21" s="1"/>
  <c r="Q54" i="21"/>
  <c r="H54" i="21"/>
  <c r="B54" i="21"/>
  <c r="Q41" i="21"/>
  <c r="Q42" i="21" s="1"/>
  <c r="P41" i="21"/>
  <c r="P42" i="21" s="1"/>
  <c r="O41" i="21"/>
  <c r="O42" i="21" s="1"/>
  <c r="N41" i="21"/>
  <c r="N42" i="21" s="1"/>
  <c r="M41" i="21"/>
  <c r="M42" i="21" s="1"/>
  <c r="L41" i="21"/>
  <c r="L42" i="21" s="1"/>
  <c r="K41" i="21"/>
  <c r="K42" i="21" s="1"/>
  <c r="J41" i="21"/>
  <c r="J42" i="21" s="1"/>
  <c r="I41" i="21"/>
  <c r="I42" i="21" s="1"/>
  <c r="H41" i="21"/>
  <c r="H42" i="21" s="1"/>
  <c r="G41" i="21"/>
  <c r="G42" i="21" s="1"/>
  <c r="F41" i="21"/>
  <c r="F42" i="21" s="1"/>
  <c r="E41" i="21"/>
  <c r="E42" i="21" s="1"/>
  <c r="D41" i="21"/>
  <c r="D42" i="21" s="1"/>
  <c r="C41" i="21"/>
  <c r="C42" i="21" s="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B5" i="21"/>
  <c r="R4" i="21"/>
  <c r="C81" i="21" s="1"/>
  <c r="H1" i="21"/>
  <c r="B1" i="21"/>
  <c r="H2" i="20"/>
  <c r="H55" i="20" s="1"/>
  <c r="Q54" i="20"/>
  <c r="H54" i="20"/>
  <c r="B54" i="20"/>
  <c r="Q41" i="20"/>
  <c r="Q42" i="20" s="1"/>
  <c r="P41" i="20"/>
  <c r="P42" i="20" s="1"/>
  <c r="O41" i="20"/>
  <c r="O42" i="20" s="1"/>
  <c r="N41" i="20"/>
  <c r="N42" i="20" s="1"/>
  <c r="M41" i="20"/>
  <c r="M42" i="20" s="1"/>
  <c r="L41" i="20"/>
  <c r="L42" i="20" s="1"/>
  <c r="K41" i="20"/>
  <c r="K42" i="20" s="1"/>
  <c r="J41" i="20"/>
  <c r="J42" i="20" s="1"/>
  <c r="I41" i="20"/>
  <c r="I42" i="20" s="1"/>
  <c r="H41" i="20"/>
  <c r="H42" i="20" s="1"/>
  <c r="G41" i="20"/>
  <c r="G42" i="20" s="1"/>
  <c r="F41" i="20"/>
  <c r="F42" i="20" s="1"/>
  <c r="E41" i="20"/>
  <c r="E42" i="20" s="1"/>
  <c r="D41" i="20"/>
  <c r="D42" i="20" s="1"/>
  <c r="C41" i="20"/>
  <c r="C42" i="20" s="1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B5" i="20"/>
  <c r="R4" i="20"/>
  <c r="C81" i="20" s="1"/>
  <c r="H1" i="20"/>
  <c r="B1" i="20"/>
  <c r="H2" i="19"/>
  <c r="H55" i="19" s="1"/>
  <c r="Q54" i="19"/>
  <c r="H54" i="19"/>
  <c r="B54" i="19"/>
  <c r="Q41" i="19"/>
  <c r="Q42" i="19" s="1"/>
  <c r="P41" i="19"/>
  <c r="P42" i="19" s="1"/>
  <c r="O41" i="19"/>
  <c r="O42" i="19" s="1"/>
  <c r="N41" i="19"/>
  <c r="N42" i="19" s="1"/>
  <c r="M41" i="19"/>
  <c r="M42" i="19" s="1"/>
  <c r="L41" i="19"/>
  <c r="L42" i="19" s="1"/>
  <c r="K41" i="19"/>
  <c r="K42" i="19" s="1"/>
  <c r="J41" i="19"/>
  <c r="J42" i="19" s="1"/>
  <c r="I41" i="19"/>
  <c r="I42" i="19" s="1"/>
  <c r="H41" i="19"/>
  <c r="H42" i="19" s="1"/>
  <c r="G41" i="19"/>
  <c r="G42" i="19" s="1"/>
  <c r="F41" i="19"/>
  <c r="F42" i="19" s="1"/>
  <c r="E41" i="19"/>
  <c r="E42" i="19" s="1"/>
  <c r="D41" i="19"/>
  <c r="D42" i="19" s="1"/>
  <c r="C41" i="19"/>
  <c r="C42" i="19" s="1"/>
  <c r="B40" i="19"/>
  <c r="R40" i="19" s="1"/>
  <c r="B39" i="19"/>
  <c r="B38" i="19"/>
  <c r="R38" i="19" s="1"/>
  <c r="B37" i="19"/>
  <c r="B36" i="19"/>
  <c r="R36" i="19" s="1"/>
  <c r="B35" i="19"/>
  <c r="B34" i="19"/>
  <c r="R34" i="19" s="1"/>
  <c r="B33" i="19"/>
  <c r="B32" i="19"/>
  <c r="R32" i="19" s="1"/>
  <c r="B31" i="19"/>
  <c r="B30" i="19"/>
  <c r="R30" i="19" s="1"/>
  <c r="B29" i="19"/>
  <c r="B28" i="19"/>
  <c r="R28" i="19" s="1"/>
  <c r="B27" i="19"/>
  <c r="B26" i="19"/>
  <c r="R26" i="19" s="1"/>
  <c r="B25" i="19"/>
  <c r="B24" i="19"/>
  <c r="R24" i="19" s="1"/>
  <c r="B23" i="19"/>
  <c r="B22" i="19"/>
  <c r="R22" i="19" s="1"/>
  <c r="B21" i="19"/>
  <c r="B20" i="19"/>
  <c r="R20" i="19" s="1"/>
  <c r="B19" i="19"/>
  <c r="B18" i="19"/>
  <c r="R18" i="19" s="1"/>
  <c r="B17" i="19"/>
  <c r="B16" i="19"/>
  <c r="R16" i="19" s="1"/>
  <c r="B15" i="19"/>
  <c r="B14" i="19"/>
  <c r="R14" i="19" s="1"/>
  <c r="B13" i="19"/>
  <c r="B12" i="19"/>
  <c r="R12" i="19" s="1"/>
  <c r="B11" i="19"/>
  <c r="B10" i="19"/>
  <c r="R10" i="19" s="1"/>
  <c r="B9" i="19"/>
  <c r="B8" i="19"/>
  <c r="R8" i="19" s="1"/>
  <c r="B7" i="19"/>
  <c r="B6" i="19"/>
  <c r="R6" i="19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B5" i="19"/>
  <c r="R4" i="19"/>
  <c r="C81" i="19" s="1"/>
  <c r="H1" i="19"/>
  <c r="B1" i="19"/>
  <c r="N3" i="1"/>
  <c r="M3" i="1"/>
  <c r="H2" i="18"/>
  <c r="Q54" i="18"/>
  <c r="H54" i="18"/>
  <c r="B54" i="18"/>
  <c r="Q41" i="18"/>
  <c r="Q42" i="18" s="1"/>
  <c r="P41" i="18"/>
  <c r="P42" i="18" s="1"/>
  <c r="O41" i="18"/>
  <c r="O42" i="18" s="1"/>
  <c r="N41" i="18"/>
  <c r="N42" i="18" s="1"/>
  <c r="M41" i="18"/>
  <c r="M42" i="18" s="1"/>
  <c r="L41" i="18"/>
  <c r="L42" i="18" s="1"/>
  <c r="K41" i="18"/>
  <c r="K42" i="18" s="1"/>
  <c r="J41" i="18"/>
  <c r="J42" i="18" s="1"/>
  <c r="I41" i="18"/>
  <c r="I42" i="18" s="1"/>
  <c r="H41" i="18"/>
  <c r="H42" i="18" s="1"/>
  <c r="G41" i="18"/>
  <c r="G42" i="18" s="1"/>
  <c r="F41" i="18"/>
  <c r="F42" i="18" s="1"/>
  <c r="E41" i="18"/>
  <c r="E42" i="18" s="1"/>
  <c r="D41" i="18"/>
  <c r="D42" i="18" s="1"/>
  <c r="C41" i="18"/>
  <c r="C42" i="18" s="1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B5" i="18"/>
  <c r="R4" i="18"/>
  <c r="C81" i="18" s="1"/>
  <c r="H55" i="18"/>
  <c r="H1" i="18"/>
  <c r="B1" i="18"/>
  <c r="H2" i="17"/>
  <c r="Q54" i="17"/>
  <c r="H54" i="17"/>
  <c r="B54" i="17"/>
  <c r="Q41" i="17"/>
  <c r="Q42" i="17" s="1"/>
  <c r="P41" i="17"/>
  <c r="P42" i="17" s="1"/>
  <c r="O41" i="17"/>
  <c r="O42" i="17" s="1"/>
  <c r="N41" i="17"/>
  <c r="N42" i="17" s="1"/>
  <c r="M41" i="17"/>
  <c r="M42" i="17" s="1"/>
  <c r="L41" i="17"/>
  <c r="L42" i="17" s="1"/>
  <c r="K41" i="17"/>
  <c r="K42" i="17" s="1"/>
  <c r="J41" i="17"/>
  <c r="J42" i="17" s="1"/>
  <c r="I41" i="17"/>
  <c r="I42" i="17" s="1"/>
  <c r="H41" i="17"/>
  <c r="H42" i="17" s="1"/>
  <c r="G41" i="17"/>
  <c r="G42" i="17" s="1"/>
  <c r="F41" i="17"/>
  <c r="F42" i="17" s="1"/>
  <c r="E41" i="17"/>
  <c r="E42" i="17" s="1"/>
  <c r="D41" i="17"/>
  <c r="D42" i="17" s="1"/>
  <c r="C41" i="17"/>
  <c r="C42" i="17" s="1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A6" i="17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B5" i="17"/>
  <c r="R4" i="17"/>
  <c r="C81" i="17" s="1"/>
  <c r="H55" i="17"/>
  <c r="H1" i="17"/>
  <c r="B1" i="17"/>
  <c r="H2" i="16"/>
  <c r="L3" i="1"/>
  <c r="Q54" i="16"/>
  <c r="H54" i="16"/>
  <c r="B54" i="16"/>
  <c r="Q41" i="16"/>
  <c r="Q42" i="16" s="1"/>
  <c r="P41" i="16"/>
  <c r="P42" i="16" s="1"/>
  <c r="O41" i="16"/>
  <c r="O42" i="16" s="1"/>
  <c r="N41" i="16"/>
  <c r="N42" i="16" s="1"/>
  <c r="M41" i="16"/>
  <c r="M42" i="16" s="1"/>
  <c r="L41" i="16"/>
  <c r="L42" i="16" s="1"/>
  <c r="K41" i="16"/>
  <c r="K42" i="16" s="1"/>
  <c r="J41" i="16"/>
  <c r="J42" i="16" s="1"/>
  <c r="I41" i="16"/>
  <c r="I42" i="16" s="1"/>
  <c r="H41" i="16"/>
  <c r="H42" i="16" s="1"/>
  <c r="G41" i="16"/>
  <c r="G42" i="16" s="1"/>
  <c r="F41" i="16"/>
  <c r="F42" i="16" s="1"/>
  <c r="E41" i="16"/>
  <c r="E42" i="16" s="1"/>
  <c r="D41" i="16"/>
  <c r="D42" i="16" s="1"/>
  <c r="C41" i="16"/>
  <c r="C42" i="16" s="1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R9" i="16" s="1"/>
  <c r="B8" i="16"/>
  <c r="B7" i="16"/>
  <c r="B6" i="16"/>
  <c r="A6" i="16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B5" i="16"/>
  <c r="R4" i="16"/>
  <c r="C81" i="16" s="1"/>
  <c r="H55" i="16"/>
  <c r="H1" i="16"/>
  <c r="B1" i="16"/>
  <c r="B5" i="3"/>
  <c r="D1" i="1"/>
  <c r="S1" i="1"/>
  <c r="B61" i="22" l="1"/>
  <c r="K62" i="21"/>
  <c r="B61" i="21"/>
  <c r="K62" i="20"/>
  <c r="K62" i="19"/>
  <c r="B61" i="19"/>
  <c r="K62" i="18"/>
  <c r="B61" i="17"/>
  <c r="K62" i="16"/>
  <c r="P10" i="1"/>
  <c r="L18" i="1"/>
  <c r="R19" i="1"/>
  <c r="L31" i="1"/>
  <c r="N12" i="1"/>
  <c r="P18" i="1"/>
  <c r="Q19" i="1"/>
  <c r="Q25" i="1"/>
  <c r="R26" i="1"/>
  <c r="Q23" i="1"/>
  <c r="M29" i="1"/>
  <c r="M41" i="1"/>
  <c r="O34" i="1"/>
  <c r="Q30" i="1"/>
  <c r="R25" i="1"/>
  <c r="L38" i="1"/>
  <c r="O18" i="1"/>
  <c r="P25" i="1"/>
  <c r="Q32" i="1"/>
  <c r="R27" i="1"/>
  <c r="N22" i="1"/>
  <c r="L21" i="1"/>
  <c r="N20" i="1"/>
  <c r="P26" i="1"/>
  <c r="Q21" i="1"/>
  <c r="R22" i="1"/>
  <c r="R28" i="1"/>
  <c r="N10" i="1"/>
  <c r="L12" i="1"/>
  <c r="O14" i="1"/>
  <c r="O20" i="1"/>
  <c r="P15" i="1"/>
  <c r="P21" i="1"/>
  <c r="R23" i="1"/>
  <c r="R38" i="20"/>
  <c r="P39" i="1" s="1"/>
  <c r="R24" i="16"/>
  <c r="R20" i="17"/>
  <c r="R6" i="20"/>
  <c r="P7" i="1" s="1"/>
  <c r="R32" i="21"/>
  <c r="Q33" i="1" s="1"/>
  <c r="R26" i="18"/>
  <c r="R19" i="19"/>
  <c r="R22" i="20"/>
  <c r="P23" i="1" s="1"/>
  <c r="R16" i="21"/>
  <c r="R6" i="22"/>
  <c r="R7" i="1" s="1"/>
  <c r="R38" i="22"/>
  <c r="R39" i="1" s="1"/>
  <c r="R8" i="16"/>
  <c r="L9" i="1" s="1"/>
  <c r="R40" i="16"/>
  <c r="L41" i="1" s="1"/>
  <c r="R36" i="17"/>
  <c r="R10" i="18"/>
  <c r="R35" i="19"/>
  <c r="O36" i="1" s="1"/>
  <c r="R22" i="22"/>
  <c r="R16" i="16"/>
  <c r="L17" i="1" s="1"/>
  <c r="R32" i="16"/>
  <c r="L33" i="1" s="1"/>
  <c r="R12" i="17"/>
  <c r="M13" i="1" s="1"/>
  <c r="R28" i="17"/>
  <c r="R18" i="18"/>
  <c r="R34" i="18"/>
  <c r="N35" i="1" s="1"/>
  <c r="R11" i="19"/>
  <c r="O12" i="1" s="1"/>
  <c r="R27" i="19"/>
  <c r="R14" i="20"/>
  <c r="R30" i="20"/>
  <c r="R8" i="21"/>
  <c r="Q9" i="1" s="1"/>
  <c r="R24" i="21"/>
  <c r="R40" i="21"/>
  <c r="Q41" i="1" s="1"/>
  <c r="R14" i="22"/>
  <c r="R15" i="1" s="1"/>
  <c r="R30" i="22"/>
  <c r="R31" i="1" s="1"/>
  <c r="R12" i="16"/>
  <c r="R20" i="16"/>
  <c r="R28" i="16"/>
  <c r="L29" i="1" s="1"/>
  <c r="R36" i="16"/>
  <c r="L37" i="1" s="1"/>
  <c r="R8" i="17"/>
  <c r="R16" i="17"/>
  <c r="M17" i="1" s="1"/>
  <c r="R24" i="17"/>
  <c r="M25" i="1" s="1"/>
  <c r="R32" i="17"/>
  <c r="M33" i="1" s="1"/>
  <c r="R40" i="17"/>
  <c r="R6" i="18"/>
  <c r="N7" i="1" s="1"/>
  <c r="R14" i="18"/>
  <c r="R22" i="18"/>
  <c r="N23" i="1" s="1"/>
  <c r="R30" i="18"/>
  <c r="N31" i="1" s="1"/>
  <c r="R38" i="18"/>
  <c r="N39" i="1" s="1"/>
  <c r="R7" i="19"/>
  <c r="O8" i="1" s="1"/>
  <c r="R15" i="19"/>
  <c r="O16" i="1" s="1"/>
  <c r="R23" i="19"/>
  <c r="O24" i="1" s="1"/>
  <c r="R31" i="19"/>
  <c r="O32" i="1" s="1"/>
  <c r="R39" i="19"/>
  <c r="R10" i="20"/>
  <c r="R18" i="20"/>
  <c r="P19" i="1" s="1"/>
  <c r="R26" i="20"/>
  <c r="P27" i="1" s="1"/>
  <c r="R34" i="20"/>
  <c r="R12" i="21"/>
  <c r="Q13" i="1" s="1"/>
  <c r="R20" i="21"/>
  <c r="R28" i="21"/>
  <c r="Q29" i="1" s="1"/>
  <c r="R36" i="21"/>
  <c r="Q37" i="1" s="1"/>
  <c r="R10" i="22"/>
  <c r="R11" i="1" s="1"/>
  <c r="R18" i="22"/>
  <c r="R26" i="22"/>
  <c r="R34" i="22"/>
  <c r="R6" i="16"/>
  <c r="L7" i="1" s="1"/>
  <c r="R10" i="16"/>
  <c r="L11" i="1" s="1"/>
  <c r="R14" i="16"/>
  <c r="L15" i="1" s="1"/>
  <c r="R18" i="16"/>
  <c r="L19" i="1" s="1"/>
  <c r="R22" i="16"/>
  <c r="L23" i="1" s="1"/>
  <c r="R26" i="16"/>
  <c r="R30" i="16"/>
  <c r="R34" i="16"/>
  <c r="L35" i="1" s="1"/>
  <c r="R38" i="16"/>
  <c r="R6" i="17"/>
  <c r="M7" i="1" s="1"/>
  <c r="R10" i="17"/>
  <c r="M11" i="1" s="1"/>
  <c r="R14" i="17"/>
  <c r="R18" i="17"/>
  <c r="R22" i="17"/>
  <c r="M23" i="1" s="1"/>
  <c r="R26" i="17"/>
  <c r="R30" i="17"/>
  <c r="M31" i="1" s="1"/>
  <c r="R34" i="17"/>
  <c r="M35" i="1" s="1"/>
  <c r="R38" i="17"/>
  <c r="R8" i="18"/>
  <c r="R12" i="18"/>
  <c r="R16" i="18"/>
  <c r="N17" i="1" s="1"/>
  <c r="R20" i="18"/>
  <c r="N21" i="1" s="1"/>
  <c r="R24" i="18"/>
  <c r="R28" i="18"/>
  <c r="N29" i="1" s="1"/>
  <c r="R32" i="18"/>
  <c r="N33" i="1" s="1"/>
  <c r="R36" i="18"/>
  <c r="R40" i="18"/>
  <c r="N41" i="1" s="1"/>
  <c r="R5" i="19"/>
  <c r="O6" i="1" s="1"/>
  <c r="R9" i="19"/>
  <c r="O10" i="1" s="1"/>
  <c r="R13" i="19"/>
  <c r="R17" i="19"/>
  <c r="R21" i="19"/>
  <c r="O22" i="1" s="1"/>
  <c r="R25" i="19"/>
  <c r="O26" i="1" s="1"/>
  <c r="R29" i="19"/>
  <c r="O30" i="1" s="1"/>
  <c r="R33" i="19"/>
  <c r="R37" i="19"/>
  <c r="O38" i="1" s="1"/>
  <c r="R8" i="20"/>
  <c r="P9" i="1" s="1"/>
  <c r="R12" i="20"/>
  <c r="P13" i="1" s="1"/>
  <c r="R16" i="20"/>
  <c r="P17" i="1" s="1"/>
  <c r="R20" i="20"/>
  <c r="R24" i="20"/>
  <c r="R28" i="20"/>
  <c r="P29" i="1" s="1"/>
  <c r="R32" i="20"/>
  <c r="R36" i="20"/>
  <c r="P37" i="1" s="1"/>
  <c r="R40" i="20"/>
  <c r="P41" i="1" s="1"/>
  <c r="R6" i="21"/>
  <c r="Q7" i="1" s="1"/>
  <c r="R10" i="21"/>
  <c r="Q11" i="1" s="1"/>
  <c r="R14" i="21"/>
  <c r="Q15" i="1" s="1"/>
  <c r="R18" i="21"/>
  <c r="R22" i="21"/>
  <c r="R26" i="21"/>
  <c r="Q27" i="1" s="1"/>
  <c r="R30" i="21"/>
  <c r="Q31" i="1" s="1"/>
  <c r="R34" i="21"/>
  <c r="Q35" i="1" s="1"/>
  <c r="R38" i="21"/>
  <c r="R8" i="22"/>
  <c r="R12" i="22"/>
  <c r="R13" i="1" s="1"/>
  <c r="R16" i="22"/>
  <c r="R17" i="1" s="1"/>
  <c r="R20" i="22"/>
  <c r="R24" i="22"/>
  <c r="R28" i="22"/>
  <c r="R32" i="22"/>
  <c r="R36" i="22"/>
  <c r="R37" i="1" s="1"/>
  <c r="R40" i="22"/>
  <c r="R41" i="1" s="1"/>
  <c r="R35" i="1"/>
  <c r="R33" i="1"/>
  <c r="R29" i="1"/>
  <c r="R21" i="1"/>
  <c r="R9" i="1"/>
  <c r="R30" i="1"/>
  <c r="Q39" i="1"/>
  <c r="Q34" i="1"/>
  <c r="Q22" i="1"/>
  <c r="Q17" i="1"/>
  <c r="P35" i="1"/>
  <c r="P33" i="1"/>
  <c r="P31" i="1"/>
  <c r="P11" i="1"/>
  <c r="P20" i="1"/>
  <c r="O40" i="1"/>
  <c r="O28" i="1"/>
  <c r="C82" i="22"/>
  <c r="R5" i="22"/>
  <c r="R7" i="22"/>
  <c r="R8" i="1" s="1"/>
  <c r="R9" i="22"/>
  <c r="R10" i="1" s="1"/>
  <c r="R11" i="22"/>
  <c r="R12" i="1" s="1"/>
  <c r="R13" i="22"/>
  <c r="R14" i="1" s="1"/>
  <c r="R15" i="22"/>
  <c r="R16" i="1" s="1"/>
  <c r="R17" i="22"/>
  <c r="R18" i="1" s="1"/>
  <c r="R19" i="22"/>
  <c r="R20" i="1" s="1"/>
  <c r="R21" i="22"/>
  <c r="R23" i="22"/>
  <c r="R24" i="1" s="1"/>
  <c r="R25" i="22"/>
  <c r="R27" i="22"/>
  <c r="R29" i="22"/>
  <c r="R31" i="22"/>
  <c r="R32" i="1" s="1"/>
  <c r="R33" i="22"/>
  <c r="R34" i="1" s="1"/>
  <c r="R35" i="22"/>
  <c r="R36" i="1" s="1"/>
  <c r="R37" i="22"/>
  <c r="R38" i="1" s="1"/>
  <c r="R39" i="22"/>
  <c r="R40" i="1" s="1"/>
  <c r="C82" i="21"/>
  <c r="R5" i="21"/>
  <c r="R7" i="21"/>
  <c r="Q8" i="1" s="1"/>
  <c r="R9" i="21"/>
  <c r="Q10" i="1" s="1"/>
  <c r="R11" i="21"/>
  <c r="Q12" i="1" s="1"/>
  <c r="R13" i="21"/>
  <c r="Q14" i="1" s="1"/>
  <c r="R15" i="21"/>
  <c r="Q16" i="1" s="1"/>
  <c r="R17" i="21"/>
  <c r="Q18" i="1" s="1"/>
  <c r="R19" i="21"/>
  <c r="Q20" i="1" s="1"/>
  <c r="R21" i="21"/>
  <c r="R23" i="21"/>
  <c r="Q24" i="1" s="1"/>
  <c r="R25" i="21"/>
  <c r="Q26" i="1" s="1"/>
  <c r="R27" i="21"/>
  <c r="Q28" i="1" s="1"/>
  <c r="R29" i="21"/>
  <c r="R31" i="21"/>
  <c r="R33" i="21"/>
  <c r="R35" i="21"/>
  <c r="Q36" i="1" s="1"/>
  <c r="R37" i="21"/>
  <c r="Q38" i="1" s="1"/>
  <c r="R39" i="21"/>
  <c r="Q40" i="1" s="1"/>
  <c r="C82" i="20"/>
  <c r="R5" i="20"/>
  <c r="R7" i="20"/>
  <c r="P8" i="1" s="1"/>
  <c r="R9" i="20"/>
  <c r="R11" i="20"/>
  <c r="P12" i="1" s="1"/>
  <c r="R13" i="20"/>
  <c r="P14" i="1" s="1"/>
  <c r="R15" i="20"/>
  <c r="P16" i="1" s="1"/>
  <c r="R17" i="20"/>
  <c r="R19" i="20"/>
  <c r="R21" i="20"/>
  <c r="P22" i="1" s="1"/>
  <c r="R23" i="20"/>
  <c r="P24" i="1" s="1"/>
  <c r="R25" i="20"/>
  <c r="R27" i="20"/>
  <c r="P28" i="1" s="1"/>
  <c r="R29" i="20"/>
  <c r="P30" i="1" s="1"/>
  <c r="R31" i="20"/>
  <c r="P32" i="1" s="1"/>
  <c r="R33" i="20"/>
  <c r="P34" i="1" s="1"/>
  <c r="R35" i="20"/>
  <c r="P36" i="1" s="1"/>
  <c r="R37" i="20"/>
  <c r="P38" i="1" s="1"/>
  <c r="R39" i="20"/>
  <c r="P40" i="1" s="1"/>
  <c r="C82" i="19"/>
  <c r="O7" i="1"/>
  <c r="O11" i="1"/>
  <c r="O13" i="1"/>
  <c r="O15" i="1"/>
  <c r="O17" i="1"/>
  <c r="O19" i="1"/>
  <c r="O21" i="1"/>
  <c r="O23" i="1"/>
  <c r="O25" i="1"/>
  <c r="O27" i="1"/>
  <c r="O29" i="1"/>
  <c r="O31" i="1"/>
  <c r="O33" i="1"/>
  <c r="O35" i="1"/>
  <c r="O37" i="1"/>
  <c r="O39" i="1"/>
  <c r="O41" i="1"/>
  <c r="N40" i="1"/>
  <c r="N30" i="1"/>
  <c r="N28" i="1"/>
  <c r="N16" i="1"/>
  <c r="N37" i="1"/>
  <c r="N27" i="1"/>
  <c r="N25" i="1"/>
  <c r="N19" i="1"/>
  <c r="N15" i="1"/>
  <c r="N13" i="1"/>
  <c r="N11" i="1"/>
  <c r="N9" i="1"/>
  <c r="M39" i="1"/>
  <c r="M37" i="1"/>
  <c r="M27" i="1"/>
  <c r="M26" i="1"/>
  <c r="M21" i="1"/>
  <c r="M20" i="1"/>
  <c r="M19" i="1"/>
  <c r="M15" i="1"/>
  <c r="M14" i="1"/>
  <c r="M9" i="1"/>
  <c r="C82" i="18"/>
  <c r="R5" i="18"/>
  <c r="N6" i="1" s="1"/>
  <c r="R7" i="18"/>
  <c r="N8" i="1" s="1"/>
  <c r="R9" i="18"/>
  <c r="R11" i="18"/>
  <c r="R13" i="18"/>
  <c r="N14" i="1" s="1"/>
  <c r="R15" i="18"/>
  <c r="R17" i="18"/>
  <c r="N18" i="1" s="1"/>
  <c r="R19" i="18"/>
  <c r="R21" i="18"/>
  <c r="R23" i="18"/>
  <c r="N24" i="1" s="1"/>
  <c r="R25" i="18"/>
  <c r="N26" i="1" s="1"/>
  <c r="R27" i="18"/>
  <c r="R29" i="18"/>
  <c r="R31" i="18"/>
  <c r="N32" i="1" s="1"/>
  <c r="R33" i="18"/>
  <c r="N34" i="1" s="1"/>
  <c r="R35" i="18"/>
  <c r="N36" i="1" s="1"/>
  <c r="R37" i="18"/>
  <c r="N38" i="1" s="1"/>
  <c r="R39" i="18"/>
  <c r="C82" i="17"/>
  <c r="R5" i="17"/>
  <c r="M6" i="1" s="1"/>
  <c r="R7" i="17"/>
  <c r="M8" i="1" s="1"/>
  <c r="R9" i="17"/>
  <c r="M10" i="1" s="1"/>
  <c r="R11" i="17"/>
  <c r="M12" i="1" s="1"/>
  <c r="R13" i="17"/>
  <c r="R15" i="17"/>
  <c r="M16" i="1" s="1"/>
  <c r="R17" i="17"/>
  <c r="M18" i="1" s="1"/>
  <c r="R19" i="17"/>
  <c r="R21" i="17"/>
  <c r="M22" i="1" s="1"/>
  <c r="R23" i="17"/>
  <c r="M24" i="1" s="1"/>
  <c r="R25" i="17"/>
  <c r="R27" i="17"/>
  <c r="M28" i="1" s="1"/>
  <c r="R29" i="17"/>
  <c r="M30" i="1" s="1"/>
  <c r="R31" i="17"/>
  <c r="M32" i="1" s="1"/>
  <c r="R33" i="17"/>
  <c r="M34" i="1" s="1"/>
  <c r="R35" i="17"/>
  <c r="M36" i="1" s="1"/>
  <c r="R37" i="17"/>
  <c r="M38" i="1" s="1"/>
  <c r="R39" i="17"/>
  <c r="M40" i="1" s="1"/>
  <c r="L39" i="1"/>
  <c r="L27" i="1"/>
  <c r="L25" i="1"/>
  <c r="L13" i="1"/>
  <c r="L36" i="1"/>
  <c r="L34" i="1"/>
  <c r="L22" i="1"/>
  <c r="C82" i="16"/>
  <c r="R5" i="16"/>
  <c r="L6" i="1" s="1"/>
  <c r="R7" i="16"/>
  <c r="L8" i="1" s="1"/>
  <c r="R11" i="16"/>
  <c r="R13" i="16"/>
  <c r="L14" i="1" s="1"/>
  <c r="R15" i="16"/>
  <c r="L16" i="1" s="1"/>
  <c r="R17" i="16"/>
  <c r="R19" i="16"/>
  <c r="L20" i="1" s="1"/>
  <c r="R21" i="16"/>
  <c r="R23" i="16"/>
  <c r="L24" i="1" s="1"/>
  <c r="R25" i="16"/>
  <c r="L26" i="1" s="1"/>
  <c r="R27" i="16"/>
  <c r="L28" i="1" s="1"/>
  <c r="R29" i="16"/>
  <c r="L30" i="1" s="1"/>
  <c r="R31" i="16"/>
  <c r="L32" i="1" s="1"/>
  <c r="R33" i="16"/>
  <c r="R35" i="16"/>
  <c r="R37" i="16"/>
  <c r="R39" i="16"/>
  <c r="L40" i="1" s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" i="15"/>
  <c r="L1" i="15"/>
  <c r="G1" i="15"/>
  <c r="C1" i="15"/>
  <c r="A1" i="15"/>
  <c r="A5" i="15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B6" i="3"/>
  <c r="B7" i="3"/>
  <c r="R7" i="3" s="1"/>
  <c r="B8" i="3"/>
  <c r="R8" i="3" s="1"/>
  <c r="B9" i="3"/>
  <c r="R9" i="3" s="1"/>
  <c r="B10" i="3"/>
  <c r="R10" i="3" s="1"/>
  <c r="B11" i="3"/>
  <c r="R11" i="3" s="1"/>
  <c r="B12" i="3"/>
  <c r="R12" i="3" s="1"/>
  <c r="B13" i="3"/>
  <c r="R13" i="3" s="1"/>
  <c r="B14" i="3"/>
  <c r="R14" i="3" s="1"/>
  <c r="B15" i="3"/>
  <c r="R15" i="3" s="1"/>
  <c r="B16" i="3"/>
  <c r="R16" i="3" s="1"/>
  <c r="B17" i="3"/>
  <c r="R17" i="3" s="1"/>
  <c r="B18" i="3"/>
  <c r="R18" i="3" s="1"/>
  <c r="B19" i="3"/>
  <c r="R19" i="3" s="1"/>
  <c r="B20" i="3"/>
  <c r="R20" i="3" s="1"/>
  <c r="B21" i="3"/>
  <c r="R21" i="3" s="1"/>
  <c r="B22" i="3"/>
  <c r="R22" i="3" s="1"/>
  <c r="B23" i="3"/>
  <c r="R23" i="3" s="1"/>
  <c r="B24" i="3"/>
  <c r="R24" i="3" s="1"/>
  <c r="B25" i="3"/>
  <c r="R25" i="3" s="1"/>
  <c r="B26" i="3"/>
  <c r="R26" i="3" s="1"/>
  <c r="B27" i="3"/>
  <c r="R27" i="3" s="1"/>
  <c r="B28" i="3"/>
  <c r="R28" i="3" s="1"/>
  <c r="B29" i="3"/>
  <c r="R29" i="3" s="1"/>
  <c r="B30" i="3"/>
  <c r="R30" i="3" s="1"/>
  <c r="B31" i="3"/>
  <c r="R31" i="3" s="1"/>
  <c r="B32" i="3"/>
  <c r="R32" i="3" s="1"/>
  <c r="B33" i="3"/>
  <c r="R33" i="3" s="1"/>
  <c r="B34" i="3"/>
  <c r="R34" i="3" s="1"/>
  <c r="B35" i="3"/>
  <c r="R35" i="3" s="1"/>
  <c r="B36" i="3"/>
  <c r="R36" i="3" s="1"/>
  <c r="B37" i="3"/>
  <c r="R37" i="3" s="1"/>
  <c r="B38" i="3"/>
  <c r="R38" i="3" s="1"/>
  <c r="B39" i="3"/>
  <c r="R39" i="3" s="1"/>
  <c r="B40" i="3"/>
  <c r="R40" i="3" s="1"/>
  <c r="R5" i="3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6" i="1"/>
  <c r="L41" i="3"/>
  <c r="L42" i="3" s="1"/>
  <c r="M41" i="3"/>
  <c r="M42" i="3" s="1"/>
  <c r="Q54" i="3"/>
  <c r="H54" i="3"/>
  <c r="B54" i="3"/>
  <c r="H2" i="3"/>
  <c r="H55" i="3" s="1"/>
  <c r="H1" i="3"/>
  <c r="B1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Q41" i="3"/>
  <c r="Q42" i="3" s="1"/>
  <c r="P41" i="3"/>
  <c r="P42" i="3" s="1"/>
  <c r="O41" i="3"/>
  <c r="O42" i="3" s="1"/>
  <c r="N41" i="3"/>
  <c r="N42" i="3" s="1"/>
  <c r="K41" i="3"/>
  <c r="K42" i="3" s="1"/>
  <c r="J41" i="3"/>
  <c r="J42" i="3" s="1"/>
  <c r="I41" i="3"/>
  <c r="I42" i="3" s="1"/>
  <c r="H41" i="3"/>
  <c r="H42" i="3" s="1"/>
  <c r="G41" i="3"/>
  <c r="G42" i="3" s="1"/>
  <c r="F41" i="3"/>
  <c r="F42" i="3" s="1"/>
  <c r="E41" i="3"/>
  <c r="E42" i="3" s="1"/>
  <c r="D41" i="3"/>
  <c r="D42" i="3" s="1"/>
  <c r="C41" i="3"/>
  <c r="C42" i="3" s="1"/>
  <c r="R4" i="3"/>
  <c r="I58" i="3" l="1"/>
  <c r="I59" i="3" s="1"/>
  <c r="K58" i="3"/>
  <c r="K59" i="3" s="1"/>
  <c r="G58" i="3"/>
  <c r="G59" i="3" s="1"/>
  <c r="E58" i="3"/>
  <c r="E59" i="3" s="1"/>
  <c r="C58" i="3"/>
  <c r="C59" i="3" s="1"/>
  <c r="M58" i="3"/>
  <c r="M59" i="3" s="1"/>
  <c r="S41" i="17"/>
  <c r="C63" i="17" s="1"/>
  <c r="S41" i="18"/>
  <c r="C63" i="18" s="1"/>
  <c r="P6" i="1"/>
  <c r="S41" i="20"/>
  <c r="C63" i="20" s="1"/>
  <c r="Q6" i="1"/>
  <c r="S41" i="21"/>
  <c r="C63" i="21" s="1"/>
  <c r="R6" i="1"/>
  <c r="S41" i="22"/>
  <c r="C63" i="22" s="1"/>
  <c r="D81" i="19"/>
  <c r="F81" i="19" s="1"/>
  <c r="R41" i="19"/>
  <c r="R42" i="19" s="1"/>
  <c r="L10" i="1"/>
  <c r="L42" i="1" s="1"/>
  <c r="O9" i="1"/>
  <c r="D9" i="1" s="1"/>
  <c r="D80" i="19"/>
  <c r="F80" i="19" s="1"/>
  <c r="C83" i="22"/>
  <c r="D82" i="22"/>
  <c r="F82" i="22" s="1"/>
  <c r="D80" i="22"/>
  <c r="F80" i="22" s="1"/>
  <c r="R41" i="22"/>
  <c r="R42" i="22" s="1"/>
  <c r="D81" i="22"/>
  <c r="F81" i="22" s="1"/>
  <c r="C83" i="21"/>
  <c r="D82" i="21"/>
  <c r="F82" i="21" s="1"/>
  <c r="D80" i="21"/>
  <c r="F80" i="21" s="1"/>
  <c r="R41" i="21"/>
  <c r="R42" i="21" s="1"/>
  <c r="D81" i="21"/>
  <c r="F81" i="21" s="1"/>
  <c r="C83" i="20"/>
  <c r="D82" i="20"/>
  <c r="F82" i="20" s="1"/>
  <c r="D80" i="20"/>
  <c r="F80" i="20" s="1"/>
  <c r="R41" i="20"/>
  <c r="R42" i="20" s="1"/>
  <c r="D81" i="20"/>
  <c r="F81" i="20" s="1"/>
  <c r="C83" i="19"/>
  <c r="D82" i="19"/>
  <c r="F82" i="19" s="1"/>
  <c r="S41" i="19"/>
  <c r="C63" i="19" s="1"/>
  <c r="C83" i="18"/>
  <c r="D82" i="18"/>
  <c r="F82" i="18" s="1"/>
  <c r="D80" i="18"/>
  <c r="F80" i="18" s="1"/>
  <c r="R41" i="18"/>
  <c r="R42" i="18" s="1"/>
  <c r="D81" i="18"/>
  <c r="F81" i="18" s="1"/>
  <c r="C83" i="17"/>
  <c r="D82" i="17"/>
  <c r="F82" i="17" s="1"/>
  <c r="D80" i="17"/>
  <c r="F80" i="17" s="1"/>
  <c r="R41" i="17"/>
  <c r="R42" i="17" s="1"/>
  <c r="D81" i="17"/>
  <c r="F81" i="17" s="1"/>
  <c r="C83" i="16"/>
  <c r="D82" i="16"/>
  <c r="F82" i="16" s="1"/>
  <c r="D80" i="16"/>
  <c r="F80" i="16" s="1"/>
  <c r="R41" i="16"/>
  <c r="R42" i="16" s="1"/>
  <c r="S41" i="16"/>
  <c r="C63" i="16" s="1"/>
  <c r="D81" i="16"/>
  <c r="F81" i="16" s="1"/>
  <c r="C81" i="3"/>
  <c r="D41" i="1"/>
  <c r="D37" i="1"/>
  <c r="D33" i="1"/>
  <c r="D31" i="1"/>
  <c r="D27" i="1"/>
  <c r="D25" i="1"/>
  <c r="D23" i="1"/>
  <c r="D21" i="1"/>
  <c r="D19" i="1"/>
  <c r="D17" i="1"/>
  <c r="D15" i="1"/>
  <c r="D13" i="1"/>
  <c r="D11" i="1"/>
  <c r="D39" i="1"/>
  <c r="D35" i="1"/>
  <c r="D29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7" i="1"/>
  <c r="R6" i="3"/>
  <c r="D80" i="3" l="1"/>
  <c r="F80" i="3" s="1"/>
  <c r="C84" i="22"/>
  <c r="D83" i="22"/>
  <c r="F83" i="22" s="1"/>
  <c r="C84" i="21"/>
  <c r="D83" i="21"/>
  <c r="F83" i="21" s="1"/>
  <c r="C84" i="20"/>
  <c r="D83" i="20"/>
  <c r="F83" i="20" s="1"/>
  <c r="C84" i="19"/>
  <c r="D83" i="19"/>
  <c r="F83" i="19" s="1"/>
  <c r="C84" i="18"/>
  <c r="D83" i="18"/>
  <c r="F83" i="18" s="1"/>
  <c r="C84" i="17"/>
  <c r="D83" i="17"/>
  <c r="F83" i="17" s="1"/>
  <c r="C84" i="16"/>
  <c r="D83" i="16"/>
  <c r="F83" i="16" s="1"/>
  <c r="C82" i="3"/>
  <c r="D82" i="3" s="1"/>
  <c r="D81" i="3"/>
  <c r="F81" i="3" s="1"/>
  <c r="R41" i="3"/>
  <c r="R42" i="3" s="1"/>
  <c r="B1" i="1"/>
  <c r="U1" i="1"/>
  <c r="L1" i="1"/>
  <c r="G1" i="1"/>
  <c r="A1" i="1"/>
  <c r="A24" i="2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C85" i="22" l="1"/>
  <c r="D84" i="22"/>
  <c r="F84" i="22" s="1"/>
  <c r="C85" i="21"/>
  <c r="D84" i="21"/>
  <c r="F84" i="21" s="1"/>
  <c r="C85" i="20"/>
  <c r="D84" i="20"/>
  <c r="F84" i="20" s="1"/>
  <c r="C85" i="19"/>
  <c r="D84" i="19"/>
  <c r="F84" i="19" s="1"/>
  <c r="C85" i="18"/>
  <c r="D84" i="18"/>
  <c r="F84" i="18" s="1"/>
  <c r="C85" i="17"/>
  <c r="D84" i="17"/>
  <c r="F84" i="17" s="1"/>
  <c r="C85" i="16"/>
  <c r="D84" i="16"/>
  <c r="F84" i="16" s="1"/>
  <c r="D6" i="1"/>
  <c r="C83" i="3"/>
  <c r="D83" i="3" s="1"/>
  <c r="F82" i="3"/>
  <c r="Q42" i="1"/>
  <c r="M42" i="1"/>
  <c r="O42" i="1"/>
  <c r="P42" i="1"/>
  <c r="R42" i="1"/>
  <c r="S42" i="1"/>
  <c r="T42" i="1"/>
  <c r="U42" i="1"/>
  <c r="V42" i="1"/>
  <c r="W42" i="1"/>
  <c r="X42" i="1"/>
  <c r="H42" i="1"/>
  <c r="I42" i="1"/>
  <c r="J42" i="1"/>
  <c r="G42" i="1"/>
  <c r="C86" i="22" l="1"/>
  <c r="D85" i="22"/>
  <c r="F85" i="22" s="1"/>
  <c r="C86" i="21"/>
  <c r="D85" i="21"/>
  <c r="F85" i="21" s="1"/>
  <c r="C86" i="20"/>
  <c r="D85" i="20"/>
  <c r="F85" i="20" s="1"/>
  <c r="C86" i="19"/>
  <c r="D85" i="19"/>
  <c r="F85" i="19" s="1"/>
  <c r="N42" i="1"/>
  <c r="C86" i="18"/>
  <c r="D85" i="18"/>
  <c r="F85" i="18" s="1"/>
  <c r="C86" i="17"/>
  <c r="D85" i="17"/>
  <c r="F85" i="17" s="1"/>
  <c r="C86" i="16"/>
  <c r="D85" i="16"/>
  <c r="F85" i="16" s="1"/>
  <c r="C84" i="3"/>
  <c r="F83" i="3"/>
  <c r="D42" i="1"/>
  <c r="C87" i="22" l="1"/>
  <c r="D86" i="22"/>
  <c r="F86" i="22" s="1"/>
  <c r="C87" i="21"/>
  <c r="D86" i="21"/>
  <c r="F86" i="21" s="1"/>
  <c r="C87" i="20"/>
  <c r="D86" i="20"/>
  <c r="F86" i="20" s="1"/>
  <c r="C87" i="19"/>
  <c r="D86" i="19"/>
  <c r="F86" i="19" s="1"/>
  <c r="C87" i="18"/>
  <c r="D86" i="18"/>
  <c r="F86" i="18" s="1"/>
  <c r="C87" i="17"/>
  <c r="D86" i="17"/>
  <c r="F86" i="17" s="1"/>
  <c r="C87" i="16"/>
  <c r="D86" i="16"/>
  <c r="F86" i="16" s="1"/>
  <c r="C85" i="3"/>
  <c r="D84" i="3"/>
  <c r="F84" i="3" s="1"/>
  <c r="C88" i="22" l="1"/>
  <c r="D87" i="22"/>
  <c r="F87" i="22" s="1"/>
  <c r="C88" i="21"/>
  <c r="D87" i="21"/>
  <c r="F87" i="21" s="1"/>
  <c r="C88" i="20"/>
  <c r="D87" i="20"/>
  <c r="F87" i="20" s="1"/>
  <c r="C88" i="19"/>
  <c r="D87" i="19"/>
  <c r="F87" i="19" s="1"/>
  <c r="C88" i="18"/>
  <c r="D87" i="18"/>
  <c r="F87" i="18" s="1"/>
  <c r="C88" i="17"/>
  <c r="D87" i="17"/>
  <c r="F87" i="17" s="1"/>
  <c r="C88" i="16"/>
  <c r="D87" i="16"/>
  <c r="F87" i="16" s="1"/>
  <c r="C86" i="3"/>
  <c r="D85" i="3"/>
  <c r="F85" i="3" s="1"/>
  <c r="C89" i="22" l="1"/>
  <c r="D88" i="22"/>
  <c r="F88" i="22" s="1"/>
  <c r="C89" i="21"/>
  <c r="D88" i="21"/>
  <c r="F88" i="21" s="1"/>
  <c r="C89" i="20"/>
  <c r="D88" i="20"/>
  <c r="F88" i="20" s="1"/>
  <c r="C89" i="19"/>
  <c r="D88" i="19"/>
  <c r="F88" i="19" s="1"/>
  <c r="C89" i="18"/>
  <c r="D88" i="18"/>
  <c r="F88" i="18" s="1"/>
  <c r="C89" i="17"/>
  <c r="D88" i="17"/>
  <c r="F88" i="17" s="1"/>
  <c r="C89" i="16"/>
  <c r="D88" i="16"/>
  <c r="F88" i="16" s="1"/>
  <c r="C87" i="3"/>
  <c r="D86" i="3"/>
  <c r="F86" i="3" s="1"/>
  <c r="C90" i="22" l="1"/>
  <c r="D89" i="22"/>
  <c r="F89" i="22" s="1"/>
  <c r="C90" i="21"/>
  <c r="D89" i="21"/>
  <c r="F89" i="21" s="1"/>
  <c r="C90" i="20"/>
  <c r="D89" i="20"/>
  <c r="F89" i="20" s="1"/>
  <c r="C90" i="19"/>
  <c r="D89" i="19"/>
  <c r="F89" i="19" s="1"/>
  <c r="C90" i="18"/>
  <c r="D89" i="18"/>
  <c r="F89" i="18" s="1"/>
  <c r="C90" i="17"/>
  <c r="D89" i="17"/>
  <c r="F89" i="17" s="1"/>
  <c r="C90" i="16"/>
  <c r="D89" i="16"/>
  <c r="F89" i="16" s="1"/>
  <c r="C88" i="3"/>
  <c r="D87" i="3"/>
  <c r="F87" i="3" s="1"/>
  <c r="C91" i="22" l="1"/>
  <c r="D90" i="22"/>
  <c r="F90" i="22" s="1"/>
  <c r="C91" i="21"/>
  <c r="D90" i="21"/>
  <c r="F90" i="21" s="1"/>
  <c r="C91" i="20"/>
  <c r="D90" i="20"/>
  <c r="F90" i="20" s="1"/>
  <c r="C91" i="19"/>
  <c r="D90" i="19"/>
  <c r="F90" i="19" s="1"/>
  <c r="C91" i="18"/>
  <c r="D90" i="18"/>
  <c r="F90" i="18" s="1"/>
  <c r="C91" i="17"/>
  <c r="D90" i="17"/>
  <c r="F90" i="17" s="1"/>
  <c r="C91" i="16"/>
  <c r="D90" i="16"/>
  <c r="F90" i="16" s="1"/>
  <c r="C89" i="3"/>
  <c r="D88" i="3"/>
  <c r="F88" i="3" s="1"/>
  <c r="C92" i="22" l="1"/>
  <c r="D91" i="22"/>
  <c r="F91" i="22" s="1"/>
  <c r="C92" i="21"/>
  <c r="D91" i="21"/>
  <c r="F91" i="21" s="1"/>
  <c r="C92" i="20"/>
  <c r="D91" i="20"/>
  <c r="F91" i="20" s="1"/>
  <c r="C92" i="19"/>
  <c r="D91" i="19"/>
  <c r="F91" i="19" s="1"/>
  <c r="C92" i="18"/>
  <c r="D91" i="18"/>
  <c r="F91" i="18" s="1"/>
  <c r="C92" i="17"/>
  <c r="D91" i="17"/>
  <c r="F91" i="17" s="1"/>
  <c r="C92" i="16"/>
  <c r="D91" i="16"/>
  <c r="F91" i="16" s="1"/>
  <c r="C90" i="3"/>
  <c r="D89" i="3"/>
  <c r="F89" i="3" s="1"/>
  <c r="C93" i="22" l="1"/>
  <c r="D92" i="22"/>
  <c r="F92" i="22" s="1"/>
  <c r="C93" i="21"/>
  <c r="D92" i="21"/>
  <c r="F92" i="21" s="1"/>
  <c r="C93" i="20"/>
  <c r="D92" i="20"/>
  <c r="F92" i="20" s="1"/>
  <c r="C93" i="19"/>
  <c r="D92" i="19"/>
  <c r="F92" i="19" s="1"/>
  <c r="C93" i="18"/>
  <c r="D92" i="18"/>
  <c r="F92" i="18" s="1"/>
  <c r="C93" i="17"/>
  <c r="D92" i="17"/>
  <c r="F92" i="17" s="1"/>
  <c r="C93" i="16"/>
  <c r="D92" i="16"/>
  <c r="F92" i="16" s="1"/>
  <c r="C91" i="3"/>
  <c r="D90" i="3"/>
  <c r="F90" i="3" s="1"/>
  <c r="C94" i="22" l="1"/>
  <c r="D93" i="22"/>
  <c r="F93" i="22" s="1"/>
  <c r="C94" i="21"/>
  <c r="D93" i="21"/>
  <c r="F93" i="21" s="1"/>
  <c r="C94" i="20"/>
  <c r="D93" i="20"/>
  <c r="F93" i="20" s="1"/>
  <c r="C94" i="19"/>
  <c r="D93" i="19"/>
  <c r="F93" i="19" s="1"/>
  <c r="C94" i="18"/>
  <c r="D93" i="18"/>
  <c r="F93" i="18" s="1"/>
  <c r="C94" i="17"/>
  <c r="D93" i="17"/>
  <c r="F93" i="17" s="1"/>
  <c r="C94" i="16"/>
  <c r="D93" i="16"/>
  <c r="F93" i="16" s="1"/>
  <c r="C92" i="3"/>
  <c r="D91" i="3"/>
  <c r="F91" i="3" s="1"/>
  <c r="C95" i="22" l="1"/>
  <c r="D94" i="22"/>
  <c r="F94" i="22" s="1"/>
  <c r="C95" i="21"/>
  <c r="D94" i="21"/>
  <c r="F94" i="21" s="1"/>
  <c r="C95" i="20"/>
  <c r="D94" i="20"/>
  <c r="F94" i="20" s="1"/>
  <c r="C95" i="19"/>
  <c r="D94" i="19"/>
  <c r="F94" i="19" s="1"/>
  <c r="C95" i="18"/>
  <c r="D94" i="18"/>
  <c r="F94" i="18" s="1"/>
  <c r="C95" i="17"/>
  <c r="D94" i="17"/>
  <c r="F94" i="17" s="1"/>
  <c r="C95" i="16"/>
  <c r="D94" i="16"/>
  <c r="F94" i="16" s="1"/>
  <c r="C93" i="3"/>
  <c r="D92" i="3"/>
  <c r="F92" i="3" s="1"/>
  <c r="C96" i="22" l="1"/>
  <c r="D95" i="22"/>
  <c r="F95" i="22" s="1"/>
  <c r="C96" i="21"/>
  <c r="D95" i="21"/>
  <c r="F95" i="21" s="1"/>
  <c r="C96" i="20"/>
  <c r="D95" i="20"/>
  <c r="F95" i="20" s="1"/>
  <c r="C96" i="19"/>
  <c r="D95" i="19"/>
  <c r="F95" i="19" s="1"/>
  <c r="C96" i="18"/>
  <c r="D95" i="18"/>
  <c r="F95" i="18" s="1"/>
  <c r="C96" i="17"/>
  <c r="D95" i="17"/>
  <c r="F95" i="17" s="1"/>
  <c r="C96" i="16"/>
  <c r="D95" i="16"/>
  <c r="F95" i="16" s="1"/>
  <c r="C94" i="3"/>
  <c r="D93" i="3"/>
  <c r="F93" i="3" s="1"/>
  <c r="C97" i="22" l="1"/>
  <c r="D96" i="22"/>
  <c r="F96" i="22" s="1"/>
  <c r="C97" i="21"/>
  <c r="D96" i="21"/>
  <c r="F96" i="21" s="1"/>
  <c r="C97" i="20"/>
  <c r="D96" i="20"/>
  <c r="F96" i="20" s="1"/>
  <c r="C97" i="19"/>
  <c r="D96" i="19"/>
  <c r="F96" i="19" s="1"/>
  <c r="C97" i="18"/>
  <c r="D96" i="18"/>
  <c r="F96" i="18" s="1"/>
  <c r="C97" i="17"/>
  <c r="D96" i="17"/>
  <c r="F96" i="17" s="1"/>
  <c r="C97" i="16"/>
  <c r="D96" i="16"/>
  <c r="F96" i="16" s="1"/>
  <c r="C95" i="3"/>
  <c r="D94" i="3"/>
  <c r="F94" i="3" s="1"/>
  <c r="C98" i="22" l="1"/>
  <c r="D97" i="22"/>
  <c r="F97" i="22" s="1"/>
  <c r="C98" i="21"/>
  <c r="D97" i="21"/>
  <c r="F97" i="21" s="1"/>
  <c r="C98" i="20"/>
  <c r="D97" i="20"/>
  <c r="F97" i="20" s="1"/>
  <c r="C98" i="19"/>
  <c r="D97" i="19"/>
  <c r="F97" i="19" s="1"/>
  <c r="C98" i="18"/>
  <c r="D97" i="18"/>
  <c r="F97" i="18" s="1"/>
  <c r="C98" i="17"/>
  <c r="D97" i="17"/>
  <c r="F97" i="17" s="1"/>
  <c r="C98" i="16"/>
  <c r="D97" i="16"/>
  <c r="F97" i="16" s="1"/>
  <c r="C96" i="3"/>
  <c r="D95" i="3"/>
  <c r="F95" i="3" s="1"/>
  <c r="C99" i="22" l="1"/>
  <c r="D98" i="22"/>
  <c r="F98" i="22" s="1"/>
  <c r="C99" i="21"/>
  <c r="D98" i="21"/>
  <c r="F98" i="21" s="1"/>
  <c r="C99" i="20"/>
  <c r="D98" i="20"/>
  <c r="F98" i="20" s="1"/>
  <c r="C99" i="19"/>
  <c r="D98" i="19"/>
  <c r="F98" i="19" s="1"/>
  <c r="C99" i="18"/>
  <c r="D98" i="18"/>
  <c r="F98" i="18" s="1"/>
  <c r="C99" i="17"/>
  <c r="D98" i="17"/>
  <c r="F98" i="17" s="1"/>
  <c r="C99" i="16"/>
  <c r="D98" i="16"/>
  <c r="F98" i="16" s="1"/>
  <c r="C97" i="3"/>
  <c r="D96" i="3"/>
  <c r="F96" i="3" s="1"/>
  <c r="C100" i="22" l="1"/>
  <c r="D99" i="22"/>
  <c r="F99" i="22" s="1"/>
  <c r="C100" i="21"/>
  <c r="D99" i="21"/>
  <c r="F99" i="21" s="1"/>
  <c r="C100" i="20"/>
  <c r="D99" i="20"/>
  <c r="F99" i="20" s="1"/>
  <c r="C100" i="19"/>
  <c r="D99" i="19"/>
  <c r="F99" i="19" s="1"/>
  <c r="C100" i="18"/>
  <c r="D99" i="18"/>
  <c r="F99" i="18" s="1"/>
  <c r="C100" i="17"/>
  <c r="D99" i="17"/>
  <c r="F99" i="17" s="1"/>
  <c r="C100" i="16"/>
  <c r="D99" i="16"/>
  <c r="F99" i="16" s="1"/>
  <c r="C98" i="3"/>
  <c r="D97" i="3"/>
  <c r="F97" i="3" s="1"/>
  <c r="C101" i="22" l="1"/>
  <c r="D100" i="22"/>
  <c r="F100" i="22" s="1"/>
  <c r="C101" i="21"/>
  <c r="D100" i="21"/>
  <c r="F100" i="21" s="1"/>
  <c r="C101" i="20"/>
  <c r="D100" i="20"/>
  <c r="F100" i="20" s="1"/>
  <c r="C101" i="19"/>
  <c r="D100" i="19"/>
  <c r="F100" i="19" s="1"/>
  <c r="C101" i="18"/>
  <c r="D100" i="18"/>
  <c r="F100" i="18" s="1"/>
  <c r="C101" i="17"/>
  <c r="D100" i="17"/>
  <c r="F100" i="17" s="1"/>
  <c r="C101" i="16"/>
  <c r="D100" i="16"/>
  <c r="F100" i="16" s="1"/>
  <c r="C99" i="3"/>
  <c r="D98" i="3"/>
  <c r="F98" i="3" s="1"/>
  <c r="C102" i="22" l="1"/>
  <c r="D101" i="22"/>
  <c r="F101" i="22" s="1"/>
  <c r="C102" i="21"/>
  <c r="D101" i="21"/>
  <c r="F101" i="21" s="1"/>
  <c r="C102" i="20"/>
  <c r="D101" i="20"/>
  <c r="F101" i="20" s="1"/>
  <c r="C102" i="19"/>
  <c r="D101" i="19"/>
  <c r="F101" i="19" s="1"/>
  <c r="C102" i="18"/>
  <c r="D101" i="18"/>
  <c r="F101" i="18" s="1"/>
  <c r="C102" i="17"/>
  <c r="D101" i="17"/>
  <c r="F101" i="17" s="1"/>
  <c r="C102" i="16"/>
  <c r="D101" i="16"/>
  <c r="F101" i="16" s="1"/>
  <c r="C100" i="3"/>
  <c r="D99" i="3"/>
  <c r="F99" i="3" s="1"/>
  <c r="C103" i="22" l="1"/>
  <c r="D102" i="22"/>
  <c r="F102" i="22" s="1"/>
  <c r="C103" i="21"/>
  <c r="D102" i="21"/>
  <c r="F102" i="21" s="1"/>
  <c r="C103" i="20"/>
  <c r="D102" i="20"/>
  <c r="F102" i="20" s="1"/>
  <c r="C103" i="19"/>
  <c r="D102" i="19"/>
  <c r="F102" i="19" s="1"/>
  <c r="C103" i="18"/>
  <c r="D102" i="18"/>
  <c r="F102" i="18" s="1"/>
  <c r="C103" i="17"/>
  <c r="D102" i="17"/>
  <c r="F102" i="17" s="1"/>
  <c r="C103" i="16"/>
  <c r="D102" i="16"/>
  <c r="F102" i="16" s="1"/>
  <c r="C101" i="3"/>
  <c r="D100" i="3"/>
  <c r="F100" i="3" s="1"/>
  <c r="C104" i="22" l="1"/>
  <c r="D103" i="22"/>
  <c r="F103" i="22" s="1"/>
  <c r="C104" i="21"/>
  <c r="D103" i="21"/>
  <c r="F103" i="21" s="1"/>
  <c r="C104" i="20"/>
  <c r="D103" i="20"/>
  <c r="F103" i="20" s="1"/>
  <c r="C104" i="19"/>
  <c r="D103" i="19"/>
  <c r="F103" i="19" s="1"/>
  <c r="C104" i="18"/>
  <c r="D103" i="18"/>
  <c r="F103" i="18" s="1"/>
  <c r="C104" i="17"/>
  <c r="D103" i="17"/>
  <c r="F103" i="17" s="1"/>
  <c r="C104" i="16"/>
  <c r="D103" i="16"/>
  <c r="F103" i="16" s="1"/>
  <c r="C102" i="3"/>
  <c r="D101" i="3"/>
  <c r="F101" i="3" s="1"/>
  <c r="C105" i="22" l="1"/>
  <c r="D104" i="22"/>
  <c r="F104" i="22" s="1"/>
  <c r="C105" i="21"/>
  <c r="D104" i="21"/>
  <c r="F104" i="21" s="1"/>
  <c r="C105" i="20"/>
  <c r="D104" i="20"/>
  <c r="F104" i="20" s="1"/>
  <c r="C105" i="19"/>
  <c r="D104" i="19"/>
  <c r="F104" i="19" s="1"/>
  <c r="C105" i="18"/>
  <c r="D104" i="18"/>
  <c r="F104" i="18" s="1"/>
  <c r="C105" i="17"/>
  <c r="D104" i="17"/>
  <c r="F104" i="17" s="1"/>
  <c r="C105" i="16"/>
  <c r="D104" i="16"/>
  <c r="F104" i="16" s="1"/>
  <c r="C103" i="3"/>
  <c r="D102" i="3"/>
  <c r="F102" i="3" s="1"/>
  <c r="C106" i="22" l="1"/>
  <c r="D105" i="22"/>
  <c r="F105" i="22" s="1"/>
  <c r="C106" i="21"/>
  <c r="D105" i="21"/>
  <c r="F105" i="21" s="1"/>
  <c r="C106" i="20"/>
  <c r="D105" i="20"/>
  <c r="F105" i="20" s="1"/>
  <c r="C106" i="19"/>
  <c r="D105" i="19"/>
  <c r="F105" i="19" s="1"/>
  <c r="C106" i="18"/>
  <c r="D105" i="18"/>
  <c r="F105" i="18" s="1"/>
  <c r="C106" i="17"/>
  <c r="D105" i="17"/>
  <c r="F105" i="17" s="1"/>
  <c r="C106" i="16"/>
  <c r="D105" i="16"/>
  <c r="F105" i="16" s="1"/>
  <c r="C104" i="3"/>
  <c r="D103" i="3"/>
  <c r="F103" i="3" s="1"/>
  <c r="C107" i="22" l="1"/>
  <c r="D106" i="22"/>
  <c r="F106" i="22" s="1"/>
  <c r="C107" i="21"/>
  <c r="D106" i="21"/>
  <c r="F106" i="21" s="1"/>
  <c r="C107" i="20"/>
  <c r="D106" i="20"/>
  <c r="F106" i="20" s="1"/>
  <c r="C107" i="19"/>
  <c r="D106" i="19"/>
  <c r="F106" i="19" s="1"/>
  <c r="C107" i="18"/>
  <c r="D106" i="18"/>
  <c r="F106" i="18" s="1"/>
  <c r="C107" i="17"/>
  <c r="D106" i="17"/>
  <c r="F106" i="17" s="1"/>
  <c r="C107" i="16"/>
  <c r="D106" i="16"/>
  <c r="F106" i="16" s="1"/>
  <c r="C105" i="3"/>
  <c r="D104" i="3"/>
  <c r="F104" i="3" s="1"/>
  <c r="C108" i="22" l="1"/>
  <c r="D107" i="22"/>
  <c r="F107" i="22" s="1"/>
  <c r="C108" i="21"/>
  <c r="D107" i="21"/>
  <c r="F107" i="21" s="1"/>
  <c r="C108" i="20"/>
  <c r="D107" i="20"/>
  <c r="F107" i="20" s="1"/>
  <c r="C108" i="19"/>
  <c r="D107" i="19"/>
  <c r="F107" i="19" s="1"/>
  <c r="C108" i="18"/>
  <c r="D107" i="18"/>
  <c r="F107" i="18" s="1"/>
  <c r="C108" i="17"/>
  <c r="D107" i="17"/>
  <c r="F107" i="17" s="1"/>
  <c r="C108" i="16"/>
  <c r="D107" i="16"/>
  <c r="F107" i="16" s="1"/>
  <c r="C106" i="3"/>
  <c r="D105" i="3"/>
  <c r="F105" i="3" s="1"/>
  <c r="C109" i="22" l="1"/>
  <c r="D108" i="22"/>
  <c r="F108" i="22" s="1"/>
  <c r="C109" i="21"/>
  <c r="D108" i="21"/>
  <c r="F108" i="21" s="1"/>
  <c r="C109" i="20"/>
  <c r="D108" i="20"/>
  <c r="F108" i="20" s="1"/>
  <c r="C109" i="19"/>
  <c r="D108" i="19"/>
  <c r="F108" i="19" s="1"/>
  <c r="C109" i="18"/>
  <c r="D108" i="18"/>
  <c r="F108" i="18" s="1"/>
  <c r="C109" i="17"/>
  <c r="D108" i="17"/>
  <c r="F108" i="17" s="1"/>
  <c r="C109" i="16"/>
  <c r="D108" i="16"/>
  <c r="F108" i="16" s="1"/>
  <c r="C107" i="3"/>
  <c r="D106" i="3"/>
  <c r="F106" i="3" s="1"/>
  <c r="C110" i="22" l="1"/>
  <c r="D109" i="22"/>
  <c r="F109" i="22" s="1"/>
  <c r="C110" i="21"/>
  <c r="D109" i="21"/>
  <c r="F109" i="21" s="1"/>
  <c r="C110" i="20"/>
  <c r="D109" i="20"/>
  <c r="F109" i="20" s="1"/>
  <c r="C110" i="19"/>
  <c r="D109" i="19"/>
  <c r="F109" i="19" s="1"/>
  <c r="C110" i="18"/>
  <c r="D109" i="18"/>
  <c r="F109" i="18" s="1"/>
  <c r="C110" i="17"/>
  <c r="D109" i="17"/>
  <c r="F109" i="17" s="1"/>
  <c r="C110" i="16"/>
  <c r="D109" i="16"/>
  <c r="F109" i="16" s="1"/>
  <c r="C108" i="3"/>
  <c r="D107" i="3"/>
  <c r="F107" i="3" s="1"/>
  <c r="C111" i="22" l="1"/>
  <c r="D110" i="22"/>
  <c r="F110" i="22" s="1"/>
  <c r="C111" i="21"/>
  <c r="D110" i="21"/>
  <c r="F110" i="21" s="1"/>
  <c r="C111" i="20"/>
  <c r="D110" i="20"/>
  <c r="F110" i="20" s="1"/>
  <c r="C111" i="19"/>
  <c r="D110" i="19"/>
  <c r="F110" i="19" s="1"/>
  <c r="C111" i="18"/>
  <c r="D110" i="18"/>
  <c r="F110" i="18" s="1"/>
  <c r="C111" i="17"/>
  <c r="D110" i="17"/>
  <c r="F110" i="17" s="1"/>
  <c r="C111" i="16"/>
  <c r="D110" i="16"/>
  <c r="F110" i="16" s="1"/>
  <c r="C109" i="3"/>
  <c r="D108" i="3"/>
  <c r="F108" i="3" s="1"/>
  <c r="C112" i="22" l="1"/>
  <c r="D111" i="22"/>
  <c r="F111" i="22" s="1"/>
  <c r="C112" i="21"/>
  <c r="D111" i="21"/>
  <c r="F111" i="21" s="1"/>
  <c r="C112" i="20"/>
  <c r="D111" i="20"/>
  <c r="F111" i="20" s="1"/>
  <c r="C112" i="19"/>
  <c r="D111" i="19"/>
  <c r="F111" i="19" s="1"/>
  <c r="C112" i="18"/>
  <c r="D111" i="18"/>
  <c r="F111" i="18" s="1"/>
  <c r="C112" i="17"/>
  <c r="D111" i="17"/>
  <c r="F111" i="17" s="1"/>
  <c r="C112" i="16"/>
  <c r="D111" i="16"/>
  <c r="F111" i="16" s="1"/>
  <c r="C110" i="3"/>
  <c r="D109" i="3"/>
  <c r="F109" i="3" s="1"/>
  <c r="C113" i="22" l="1"/>
  <c r="D112" i="22"/>
  <c r="F112" i="22" s="1"/>
  <c r="C113" i="21"/>
  <c r="D112" i="21"/>
  <c r="F112" i="21" s="1"/>
  <c r="C113" i="20"/>
  <c r="D112" i="20"/>
  <c r="F112" i="20" s="1"/>
  <c r="C113" i="19"/>
  <c r="D112" i="19"/>
  <c r="F112" i="19" s="1"/>
  <c r="C113" i="18"/>
  <c r="D112" i="18"/>
  <c r="F112" i="18" s="1"/>
  <c r="C113" i="17"/>
  <c r="D112" i="17"/>
  <c r="F112" i="17" s="1"/>
  <c r="C113" i="16"/>
  <c r="D112" i="16"/>
  <c r="F112" i="16" s="1"/>
  <c r="C111" i="3"/>
  <c r="D110" i="3"/>
  <c r="F110" i="3" s="1"/>
  <c r="C114" i="22" l="1"/>
  <c r="D113" i="22"/>
  <c r="F113" i="22" s="1"/>
  <c r="C114" i="21"/>
  <c r="D113" i="21"/>
  <c r="F113" i="21" s="1"/>
  <c r="C114" i="20"/>
  <c r="D113" i="20"/>
  <c r="F113" i="20" s="1"/>
  <c r="C114" i="19"/>
  <c r="D113" i="19"/>
  <c r="F113" i="19" s="1"/>
  <c r="C114" i="18"/>
  <c r="D113" i="18"/>
  <c r="F113" i="18" s="1"/>
  <c r="C114" i="17"/>
  <c r="D113" i="17"/>
  <c r="F113" i="17" s="1"/>
  <c r="C114" i="16"/>
  <c r="D113" i="16"/>
  <c r="F113" i="16" s="1"/>
  <c r="C112" i="3"/>
  <c r="D111" i="3"/>
  <c r="F111" i="3" s="1"/>
  <c r="C115" i="22" l="1"/>
  <c r="D114" i="22"/>
  <c r="F114" i="22" s="1"/>
  <c r="C115" i="21"/>
  <c r="D114" i="21"/>
  <c r="F114" i="21" s="1"/>
  <c r="C115" i="20"/>
  <c r="D114" i="20"/>
  <c r="F114" i="20" s="1"/>
  <c r="C115" i="19"/>
  <c r="D114" i="19"/>
  <c r="F114" i="19" s="1"/>
  <c r="C115" i="18"/>
  <c r="D114" i="18"/>
  <c r="F114" i="18" s="1"/>
  <c r="C115" i="17"/>
  <c r="D114" i="17"/>
  <c r="F114" i="17" s="1"/>
  <c r="C115" i="16"/>
  <c r="D114" i="16"/>
  <c r="F114" i="16" s="1"/>
  <c r="C113" i="3"/>
  <c r="D112" i="3"/>
  <c r="F112" i="3" s="1"/>
  <c r="C116" i="22" l="1"/>
  <c r="D115" i="22"/>
  <c r="F115" i="22" s="1"/>
  <c r="C116" i="21"/>
  <c r="D115" i="21"/>
  <c r="F115" i="21" s="1"/>
  <c r="C116" i="20"/>
  <c r="D115" i="20"/>
  <c r="F115" i="20" s="1"/>
  <c r="C116" i="19"/>
  <c r="D115" i="19"/>
  <c r="F115" i="19" s="1"/>
  <c r="C116" i="18"/>
  <c r="D115" i="18"/>
  <c r="F115" i="18" s="1"/>
  <c r="C116" i="17"/>
  <c r="D115" i="17"/>
  <c r="F115" i="17" s="1"/>
  <c r="C116" i="16"/>
  <c r="D115" i="16"/>
  <c r="F115" i="16" s="1"/>
  <c r="C114" i="3"/>
  <c r="D113" i="3"/>
  <c r="F113" i="3" s="1"/>
  <c r="C117" i="22" l="1"/>
  <c r="D116" i="22"/>
  <c r="F116" i="22" s="1"/>
  <c r="C117" i="21"/>
  <c r="D116" i="21"/>
  <c r="F116" i="21" s="1"/>
  <c r="C117" i="20"/>
  <c r="D116" i="20"/>
  <c r="F116" i="20" s="1"/>
  <c r="C117" i="19"/>
  <c r="D116" i="19"/>
  <c r="F116" i="19" s="1"/>
  <c r="C117" i="18"/>
  <c r="D116" i="18"/>
  <c r="F116" i="18" s="1"/>
  <c r="C117" i="17"/>
  <c r="D116" i="17"/>
  <c r="F116" i="17" s="1"/>
  <c r="C117" i="16"/>
  <c r="D116" i="16"/>
  <c r="F116" i="16" s="1"/>
  <c r="C115" i="3"/>
  <c r="D114" i="3"/>
  <c r="F114" i="3" s="1"/>
  <c r="C118" i="22" l="1"/>
  <c r="D117" i="22"/>
  <c r="F117" i="22" s="1"/>
  <c r="C118" i="21"/>
  <c r="D117" i="21"/>
  <c r="F117" i="21" s="1"/>
  <c r="C118" i="20"/>
  <c r="D117" i="20"/>
  <c r="F117" i="20" s="1"/>
  <c r="C118" i="19"/>
  <c r="D117" i="19"/>
  <c r="F117" i="19" s="1"/>
  <c r="C118" i="18"/>
  <c r="D117" i="18"/>
  <c r="F117" i="18" s="1"/>
  <c r="C118" i="17"/>
  <c r="D117" i="17"/>
  <c r="F117" i="17" s="1"/>
  <c r="C118" i="16"/>
  <c r="D117" i="16"/>
  <c r="F117" i="16" s="1"/>
  <c r="C116" i="3"/>
  <c r="D115" i="3"/>
  <c r="F115" i="3" s="1"/>
  <c r="C119" i="22" l="1"/>
  <c r="D118" i="22"/>
  <c r="F118" i="22" s="1"/>
  <c r="C119" i="21"/>
  <c r="D118" i="21"/>
  <c r="F118" i="21" s="1"/>
  <c r="C119" i="20"/>
  <c r="D118" i="20"/>
  <c r="F118" i="20" s="1"/>
  <c r="C119" i="19"/>
  <c r="D118" i="19"/>
  <c r="F118" i="19" s="1"/>
  <c r="C119" i="18"/>
  <c r="D118" i="18"/>
  <c r="F118" i="18" s="1"/>
  <c r="C119" i="17"/>
  <c r="D118" i="17"/>
  <c r="F118" i="17" s="1"/>
  <c r="C119" i="16"/>
  <c r="D118" i="16"/>
  <c r="F118" i="16" s="1"/>
  <c r="C117" i="3"/>
  <c r="D116" i="3"/>
  <c r="F116" i="3" s="1"/>
  <c r="C120" i="22" l="1"/>
  <c r="D119" i="22"/>
  <c r="F119" i="22" s="1"/>
  <c r="C120" i="21"/>
  <c r="D119" i="21"/>
  <c r="F119" i="21" s="1"/>
  <c r="C120" i="20"/>
  <c r="D119" i="20"/>
  <c r="F119" i="20" s="1"/>
  <c r="C120" i="19"/>
  <c r="D119" i="19"/>
  <c r="F119" i="19" s="1"/>
  <c r="C120" i="18"/>
  <c r="D119" i="18"/>
  <c r="F119" i="18" s="1"/>
  <c r="C120" i="17"/>
  <c r="D119" i="17"/>
  <c r="F119" i="17" s="1"/>
  <c r="C120" i="16"/>
  <c r="D119" i="16"/>
  <c r="F119" i="16" s="1"/>
  <c r="C118" i="3"/>
  <c r="D117" i="3"/>
  <c r="F117" i="3" s="1"/>
  <c r="C121" i="22" l="1"/>
  <c r="D120" i="22"/>
  <c r="F120" i="22" s="1"/>
  <c r="C121" i="21"/>
  <c r="D120" i="21"/>
  <c r="F120" i="21" s="1"/>
  <c r="C121" i="20"/>
  <c r="D120" i="20"/>
  <c r="F120" i="20" s="1"/>
  <c r="C121" i="19"/>
  <c r="D120" i="19"/>
  <c r="F120" i="19" s="1"/>
  <c r="C121" i="18"/>
  <c r="D120" i="18"/>
  <c r="F120" i="18" s="1"/>
  <c r="C121" i="17"/>
  <c r="D120" i="17"/>
  <c r="F120" i="17" s="1"/>
  <c r="C121" i="16"/>
  <c r="D120" i="16"/>
  <c r="F120" i="16" s="1"/>
  <c r="C119" i="3"/>
  <c r="D118" i="3"/>
  <c r="F118" i="3" s="1"/>
  <c r="C122" i="22" l="1"/>
  <c r="D121" i="22"/>
  <c r="F121" i="22" s="1"/>
  <c r="C122" i="21"/>
  <c r="D121" i="21"/>
  <c r="F121" i="21" s="1"/>
  <c r="C122" i="20"/>
  <c r="D121" i="20"/>
  <c r="F121" i="20" s="1"/>
  <c r="C122" i="19"/>
  <c r="D121" i="19"/>
  <c r="F121" i="19" s="1"/>
  <c r="C122" i="18"/>
  <c r="D121" i="18"/>
  <c r="F121" i="18" s="1"/>
  <c r="C122" i="17"/>
  <c r="D121" i="17"/>
  <c r="F121" i="17" s="1"/>
  <c r="C122" i="16"/>
  <c r="D121" i="16"/>
  <c r="F121" i="16" s="1"/>
  <c r="C120" i="3"/>
  <c r="D119" i="3"/>
  <c r="F119" i="3" s="1"/>
  <c r="C123" i="22" l="1"/>
  <c r="D122" i="22"/>
  <c r="F122" i="22" s="1"/>
  <c r="C123" i="21"/>
  <c r="D122" i="21"/>
  <c r="F122" i="21" s="1"/>
  <c r="C123" i="20"/>
  <c r="D122" i="20"/>
  <c r="F122" i="20" s="1"/>
  <c r="C123" i="19"/>
  <c r="D122" i="19"/>
  <c r="F122" i="19" s="1"/>
  <c r="C123" i="18"/>
  <c r="D122" i="18"/>
  <c r="F122" i="18" s="1"/>
  <c r="C123" i="17"/>
  <c r="D122" i="17"/>
  <c r="F122" i="17" s="1"/>
  <c r="C123" i="16"/>
  <c r="D122" i="16"/>
  <c r="F122" i="16" s="1"/>
  <c r="C121" i="3"/>
  <c r="D120" i="3"/>
  <c r="F120" i="3" s="1"/>
  <c r="C124" i="22" l="1"/>
  <c r="D123" i="22"/>
  <c r="F123" i="22" s="1"/>
  <c r="C124" i="21"/>
  <c r="D123" i="21"/>
  <c r="F123" i="21" s="1"/>
  <c r="C124" i="20"/>
  <c r="D123" i="20"/>
  <c r="F123" i="20" s="1"/>
  <c r="C124" i="19"/>
  <c r="D123" i="19"/>
  <c r="F123" i="19" s="1"/>
  <c r="C124" i="18"/>
  <c r="D123" i="18"/>
  <c r="F123" i="18" s="1"/>
  <c r="C124" i="17"/>
  <c r="D123" i="17"/>
  <c r="F123" i="17" s="1"/>
  <c r="C124" i="16"/>
  <c r="D123" i="16"/>
  <c r="F123" i="16" s="1"/>
  <c r="C122" i="3"/>
  <c r="D121" i="3"/>
  <c r="F121" i="3" s="1"/>
  <c r="C125" i="22" l="1"/>
  <c r="D124" i="22"/>
  <c r="F124" i="22" s="1"/>
  <c r="C125" i="21"/>
  <c r="D124" i="21"/>
  <c r="F124" i="21" s="1"/>
  <c r="C125" i="20"/>
  <c r="D124" i="20"/>
  <c r="F124" i="20" s="1"/>
  <c r="C125" i="19"/>
  <c r="D124" i="19"/>
  <c r="F124" i="19" s="1"/>
  <c r="C125" i="18"/>
  <c r="D124" i="18"/>
  <c r="F124" i="18" s="1"/>
  <c r="C125" i="17"/>
  <c r="D124" i="17"/>
  <c r="F124" i="17" s="1"/>
  <c r="C125" i="16"/>
  <c r="D124" i="16"/>
  <c r="F124" i="16" s="1"/>
  <c r="C123" i="3"/>
  <c r="D122" i="3"/>
  <c r="F122" i="3" s="1"/>
  <c r="C126" i="22" l="1"/>
  <c r="D125" i="22"/>
  <c r="F125" i="22" s="1"/>
  <c r="C126" i="21"/>
  <c r="D125" i="21"/>
  <c r="F125" i="21" s="1"/>
  <c r="C126" i="20"/>
  <c r="D125" i="20"/>
  <c r="F125" i="20" s="1"/>
  <c r="C126" i="19"/>
  <c r="D125" i="19"/>
  <c r="F125" i="19" s="1"/>
  <c r="C126" i="18"/>
  <c r="D125" i="18"/>
  <c r="F125" i="18" s="1"/>
  <c r="C126" i="17"/>
  <c r="D125" i="17"/>
  <c r="F125" i="17" s="1"/>
  <c r="C126" i="16"/>
  <c r="D125" i="16"/>
  <c r="F125" i="16" s="1"/>
  <c r="C124" i="3"/>
  <c r="D123" i="3"/>
  <c r="F123" i="3" s="1"/>
  <c r="C127" i="22" l="1"/>
  <c r="D126" i="22"/>
  <c r="F126" i="22" s="1"/>
  <c r="C127" i="21"/>
  <c r="D126" i="21"/>
  <c r="F126" i="21" s="1"/>
  <c r="C127" i="20"/>
  <c r="D126" i="20"/>
  <c r="F126" i="20" s="1"/>
  <c r="C127" i="19"/>
  <c r="D126" i="19"/>
  <c r="F126" i="19" s="1"/>
  <c r="C127" i="18"/>
  <c r="D126" i="18"/>
  <c r="F126" i="18" s="1"/>
  <c r="C127" i="17"/>
  <c r="D126" i="17"/>
  <c r="F126" i="17" s="1"/>
  <c r="C127" i="16"/>
  <c r="D126" i="16"/>
  <c r="F126" i="16" s="1"/>
  <c r="C125" i="3"/>
  <c r="D124" i="3"/>
  <c r="F124" i="3" s="1"/>
  <c r="C128" i="22" l="1"/>
  <c r="D127" i="22"/>
  <c r="F127" i="22" s="1"/>
  <c r="C128" i="21"/>
  <c r="D127" i="21"/>
  <c r="F127" i="21" s="1"/>
  <c r="C128" i="20"/>
  <c r="D127" i="20"/>
  <c r="F127" i="20" s="1"/>
  <c r="C128" i="19"/>
  <c r="D127" i="19"/>
  <c r="F127" i="19" s="1"/>
  <c r="C128" i="18"/>
  <c r="D127" i="18"/>
  <c r="F127" i="18" s="1"/>
  <c r="C128" i="17"/>
  <c r="D127" i="17"/>
  <c r="F127" i="17" s="1"/>
  <c r="C128" i="16"/>
  <c r="D127" i="16"/>
  <c r="F127" i="16" s="1"/>
  <c r="C126" i="3"/>
  <c r="D125" i="3"/>
  <c r="F125" i="3" s="1"/>
  <c r="C129" i="22" l="1"/>
  <c r="D128" i="22"/>
  <c r="F128" i="22" s="1"/>
  <c r="C129" i="21"/>
  <c r="D128" i="21"/>
  <c r="F128" i="21" s="1"/>
  <c r="C129" i="20"/>
  <c r="D128" i="20"/>
  <c r="F128" i="20" s="1"/>
  <c r="C129" i="19"/>
  <c r="D128" i="19"/>
  <c r="F128" i="19" s="1"/>
  <c r="C129" i="18"/>
  <c r="D128" i="18"/>
  <c r="F128" i="18" s="1"/>
  <c r="C129" i="17"/>
  <c r="D128" i="17"/>
  <c r="F128" i="17" s="1"/>
  <c r="C129" i="16"/>
  <c r="D128" i="16"/>
  <c r="F128" i="16" s="1"/>
  <c r="C127" i="3"/>
  <c r="D126" i="3"/>
  <c r="F126" i="3" s="1"/>
  <c r="C130" i="22" l="1"/>
  <c r="D129" i="22"/>
  <c r="F129" i="22" s="1"/>
  <c r="C130" i="21"/>
  <c r="D129" i="21"/>
  <c r="F129" i="21" s="1"/>
  <c r="C130" i="20"/>
  <c r="D129" i="20"/>
  <c r="F129" i="20" s="1"/>
  <c r="C130" i="19"/>
  <c r="D129" i="19"/>
  <c r="F129" i="19" s="1"/>
  <c r="C130" i="18"/>
  <c r="D129" i="18"/>
  <c r="F129" i="18" s="1"/>
  <c r="C130" i="17"/>
  <c r="D129" i="17"/>
  <c r="F129" i="17" s="1"/>
  <c r="C130" i="16"/>
  <c r="D129" i="16"/>
  <c r="F129" i="16" s="1"/>
  <c r="C128" i="3"/>
  <c r="D127" i="3"/>
  <c r="F127" i="3" s="1"/>
  <c r="C131" i="22" l="1"/>
  <c r="D130" i="22"/>
  <c r="F130" i="22" s="1"/>
  <c r="C131" i="21"/>
  <c r="D130" i="21"/>
  <c r="F130" i="21" s="1"/>
  <c r="C131" i="20"/>
  <c r="D130" i="20"/>
  <c r="F130" i="20" s="1"/>
  <c r="C131" i="19"/>
  <c r="D130" i="19"/>
  <c r="F130" i="19" s="1"/>
  <c r="C131" i="18"/>
  <c r="D130" i="18"/>
  <c r="F130" i="18" s="1"/>
  <c r="C131" i="17"/>
  <c r="D130" i="17"/>
  <c r="F130" i="17" s="1"/>
  <c r="C131" i="16"/>
  <c r="D130" i="16"/>
  <c r="F130" i="16" s="1"/>
  <c r="C129" i="3"/>
  <c r="D128" i="3"/>
  <c r="F128" i="3" s="1"/>
  <c r="C132" i="22" l="1"/>
  <c r="D131" i="22"/>
  <c r="F131" i="22" s="1"/>
  <c r="C132" i="21"/>
  <c r="D131" i="21"/>
  <c r="F131" i="21" s="1"/>
  <c r="C132" i="20"/>
  <c r="D131" i="20"/>
  <c r="F131" i="20" s="1"/>
  <c r="C132" i="19"/>
  <c r="D131" i="19"/>
  <c r="F131" i="19" s="1"/>
  <c r="C132" i="18"/>
  <c r="D131" i="18"/>
  <c r="F131" i="18" s="1"/>
  <c r="C132" i="17"/>
  <c r="D131" i="17"/>
  <c r="F131" i="17" s="1"/>
  <c r="C132" i="16"/>
  <c r="D131" i="16"/>
  <c r="F131" i="16" s="1"/>
  <c r="C130" i="3"/>
  <c r="D129" i="3"/>
  <c r="F129" i="3" s="1"/>
  <c r="C133" i="22" l="1"/>
  <c r="D132" i="22"/>
  <c r="F132" i="22" s="1"/>
  <c r="C133" i="21"/>
  <c r="D132" i="21"/>
  <c r="F132" i="21" s="1"/>
  <c r="C133" i="20"/>
  <c r="D132" i="20"/>
  <c r="F132" i="20" s="1"/>
  <c r="C133" i="19"/>
  <c r="D132" i="19"/>
  <c r="F132" i="19" s="1"/>
  <c r="C133" i="18"/>
  <c r="D132" i="18"/>
  <c r="F132" i="18" s="1"/>
  <c r="C133" i="17"/>
  <c r="D132" i="17"/>
  <c r="F132" i="17" s="1"/>
  <c r="C133" i="16"/>
  <c r="D132" i="16"/>
  <c r="F132" i="16" s="1"/>
  <c r="C131" i="3"/>
  <c r="D130" i="3"/>
  <c r="F130" i="3" s="1"/>
  <c r="C134" i="22" l="1"/>
  <c r="D133" i="22"/>
  <c r="F133" i="22" s="1"/>
  <c r="C134" i="21"/>
  <c r="D133" i="21"/>
  <c r="F133" i="21" s="1"/>
  <c r="C134" i="20"/>
  <c r="D133" i="20"/>
  <c r="F133" i="20" s="1"/>
  <c r="C134" i="19"/>
  <c r="D133" i="19"/>
  <c r="F133" i="19" s="1"/>
  <c r="C134" i="18"/>
  <c r="D133" i="18"/>
  <c r="F133" i="18" s="1"/>
  <c r="C134" i="17"/>
  <c r="D133" i="17"/>
  <c r="F133" i="17" s="1"/>
  <c r="C134" i="16"/>
  <c r="D133" i="16"/>
  <c r="F133" i="16" s="1"/>
  <c r="C132" i="3"/>
  <c r="D131" i="3"/>
  <c r="F131" i="3" s="1"/>
  <c r="C135" i="22" l="1"/>
  <c r="D134" i="22"/>
  <c r="F134" i="22" s="1"/>
  <c r="C135" i="21"/>
  <c r="D134" i="21"/>
  <c r="F134" i="21" s="1"/>
  <c r="C135" i="20"/>
  <c r="D134" i="20"/>
  <c r="F134" i="20" s="1"/>
  <c r="C135" i="19"/>
  <c r="D134" i="19"/>
  <c r="F134" i="19" s="1"/>
  <c r="C135" i="18"/>
  <c r="D134" i="18"/>
  <c r="F134" i="18" s="1"/>
  <c r="C135" i="17"/>
  <c r="D134" i="17"/>
  <c r="F134" i="17" s="1"/>
  <c r="C135" i="16"/>
  <c r="D134" i="16"/>
  <c r="F134" i="16" s="1"/>
  <c r="C133" i="3"/>
  <c r="D132" i="3"/>
  <c r="F132" i="3" s="1"/>
  <c r="C136" i="22" l="1"/>
  <c r="D135" i="22"/>
  <c r="F135" i="22" s="1"/>
  <c r="C136" i="21"/>
  <c r="D135" i="21"/>
  <c r="F135" i="21" s="1"/>
  <c r="C136" i="20"/>
  <c r="D135" i="20"/>
  <c r="F135" i="20" s="1"/>
  <c r="C136" i="19"/>
  <c r="D135" i="19"/>
  <c r="F135" i="19" s="1"/>
  <c r="C136" i="18"/>
  <c r="D135" i="18"/>
  <c r="F135" i="18" s="1"/>
  <c r="C136" i="17"/>
  <c r="D135" i="17"/>
  <c r="F135" i="17" s="1"/>
  <c r="C136" i="16"/>
  <c r="D135" i="16"/>
  <c r="F135" i="16" s="1"/>
  <c r="C134" i="3"/>
  <c r="D133" i="3"/>
  <c r="F133" i="3" s="1"/>
  <c r="C137" i="22" l="1"/>
  <c r="D136" i="22"/>
  <c r="F136" i="22" s="1"/>
  <c r="C137" i="21"/>
  <c r="D136" i="21"/>
  <c r="F136" i="21" s="1"/>
  <c r="C137" i="20"/>
  <c r="D136" i="20"/>
  <c r="F136" i="20" s="1"/>
  <c r="C137" i="19"/>
  <c r="D136" i="19"/>
  <c r="F136" i="19" s="1"/>
  <c r="C137" i="18"/>
  <c r="D136" i="18"/>
  <c r="F136" i="18" s="1"/>
  <c r="C137" i="17"/>
  <c r="D136" i="17"/>
  <c r="F136" i="17" s="1"/>
  <c r="C137" i="16"/>
  <c r="D136" i="16"/>
  <c r="F136" i="16" s="1"/>
  <c r="C135" i="3"/>
  <c r="D134" i="3"/>
  <c r="F134" i="3" s="1"/>
  <c r="C138" i="22" l="1"/>
  <c r="D137" i="22"/>
  <c r="F137" i="22" s="1"/>
  <c r="C138" i="21"/>
  <c r="D137" i="21"/>
  <c r="F137" i="21" s="1"/>
  <c r="C138" i="20"/>
  <c r="D137" i="20"/>
  <c r="F137" i="20" s="1"/>
  <c r="C138" i="19"/>
  <c r="D137" i="19"/>
  <c r="F137" i="19" s="1"/>
  <c r="C138" i="18"/>
  <c r="D137" i="18"/>
  <c r="F137" i="18" s="1"/>
  <c r="C138" i="17"/>
  <c r="D137" i="17"/>
  <c r="F137" i="17" s="1"/>
  <c r="C138" i="16"/>
  <c r="D137" i="16"/>
  <c r="F137" i="16" s="1"/>
  <c r="C136" i="3"/>
  <c r="D135" i="3"/>
  <c r="F135" i="3" s="1"/>
  <c r="C139" i="22" l="1"/>
  <c r="D138" i="22"/>
  <c r="F138" i="22" s="1"/>
  <c r="C139" i="21"/>
  <c r="D138" i="21"/>
  <c r="F138" i="21" s="1"/>
  <c r="C139" i="20"/>
  <c r="D138" i="20"/>
  <c r="F138" i="20" s="1"/>
  <c r="C139" i="19"/>
  <c r="D138" i="19"/>
  <c r="F138" i="19" s="1"/>
  <c r="C139" i="18"/>
  <c r="D138" i="18"/>
  <c r="F138" i="18" s="1"/>
  <c r="C139" i="17"/>
  <c r="D138" i="17"/>
  <c r="F138" i="17" s="1"/>
  <c r="C139" i="16"/>
  <c r="D138" i="16"/>
  <c r="F138" i="16" s="1"/>
  <c r="C137" i="3"/>
  <c r="D136" i="3"/>
  <c r="F136" i="3" s="1"/>
  <c r="C140" i="22" l="1"/>
  <c r="D139" i="22"/>
  <c r="F139" i="22" s="1"/>
  <c r="C140" i="21"/>
  <c r="D139" i="21"/>
  <c r="F139" i="21" s="1"/>
  <c r="C140" i="20"/>
  <c r="D139" i="20"/>
  <c r="F139" i="20" s="1"/>
  <c r="C140" i="19"/>
  <c r="D139" i="19"/>
  <c r="F139" i="19" s="1"/>
  <c r="C140" i="18"/>
  <c r="D139" i="18"/>
  <c r="F139" i="18" s="1"/>
  <c r="C140" i="17"/>
  <c r="D139" i="17"/>
  <c r="F139" i="17" s="1"/>
  <c r="C140" i="16"/>
  <c r="D139" i="16"/>
  <c r="F139" i="16" s="1"/>
  <c r="C138" i="3"/>
  <c r="D137" i="3"/>
  <c r="F137" i="3" s="1"/>
  <c r="C141" i="22" l="1"/>
  <c r="D140" i="22"/>
  <c r="F140" i="22" s="1"/>
  <c r="C141" i="21"/>
  <c r="D140" i="21"/>
  <c r="F140" i="21" s="1"/>
  <c r="C141" i="20"/>
  <c r="D140" i="20"/>
  <c r="F140" i="20" s="1"/>
  <c r="C141" i="19"/>
  <c r="D140" i="19"/>
  <c r="F140" i="19" s="1"/>
  <c r="C141" i="18"/>
  <c r="D140" i="18"/>
  <c r="F140" i="18" s="1"/>
  <c r="C141" i="17"/>
  <c r="D140" i="17"/>
  <c r="F140" i="17" s="1"/>
  <c r="C141" i="16"/>
  <c r="D140" i="16"/>
  <c r="F140" i="16" s="1"/>
  <c r="C139" i="3"/>
  <c r="D138" i="3"/>
  <c r="F138" i="3" s="1"/>
  <c r="C142" i="22" l="1"/>
  <c r="D141" i="22"/>
  <c r="F141" i="22" s="1"/>
  <c r="C142" i="21"/>
  <c r="D141" i="21"/>
  <c r="F141" i="21" s="1"/>
  <c r="C142" i="20"/>
  <c r="D141" i="20"/>
  <c r="F141" i="20" s="1"/>
  <c r="C142" i="19"/>
  <c r="D141" i="19"/>
  <c r="F141" i="19" s="1"/>
  <c r="C142" i="18"/>
  <c r="D141" i="18"/>
  <c r="F141" i="18" s="1"/>
  <c r="C142" i="17"/>
  <c r="D141" i="17"/>
  <c r="F141" i="17" s="1"/>
  <c r="C142" i="16"/>
  <c r="D141" i="16"/>
  <c r="F141" i="16" s="1"/>
  <c r="C140" i="3"/>
  <c r="D139" i="3"/>
  <c r="F139" i="3" s="1"/>
  <c r="C143" i="22" l="1"/>
  <c r="D142" i="22"/>
  <c r="F142" i="22" s="1"/>
  <c r="C143" i="21"/>
  <c r="D142" i="21"/>
  <c r="F142" i="21" s="1"/>
  <c r="C143" i="20"/>
  <c r="D142" i="20"/>
  <c r="F142" i="20" s="1"/>
  <c r="C143" i="19"/>
  <c r="D142" i="19"/>
  <c r="F142" i="19" s="1"/>
  <c r="C143" i="18"/>
  <c r="D142" i="18"/>
  <c r="F142" i="18" s="1"/>
  <c r="C143" i="17"/>
  <c r="D142" i="17"/>
  <c r="F142" i="17" s="1"/>
  <c r="C143" i="16"/>
  <c r="D142" i="16"/>
  <c r="F142" i="16" s="1"/>
  <c r="C141" i="3"/>
  <c r="D140" i="3"/>
  <c r="F140" i="3" s="1"/>
  <c r="C144" i="22" l="1"/>
  <c r="D143" i="22"/>
  <c r="F143" i="22" s="1"/>
  <c r="C144" i="21"/>
  <c r="D143" i="21"/>
  <c r="F143" i="21" s="1"/>
  <c r="C144" i="20"/>
  <c r="D143" i="20"/>
  <c r="F143" i="20" s="1"/>
  <c r="C144" i="19"/>
  <c r="D143" i="19"/>
  <c r="F143" i="19" s="1"/>
  <c r="C144" i="18"/>
  <c r="D143" i="18"/>
  <c r="F143" i="18" s="1"/>
  <c r="C144" i="17"/>
  <c r="D143" i="17"/>
  <c r="F143" i="17" s="1"/>
  <c r="C144" i="16"/>
  <c r="D143" i="16"/>
  <c r="F143" i="16" s="1"/>
  <c r="C142" i="3"/>
  <c r="D141" i="3"/>
  <c r="F141" i="3" s="1"/>
  <c r="C145" i="22" l="1"/>
  <c r="D144" i="22"/>
  <c r="F144" i="22" s="1"/>
  <c r="C145" i="21"/>
  <c r="D144" i="21"/>
  <c r="F144" i="21" s="1"/>
  <c r="C145" i="20"/>
  <c r="D144" i="20"/>
  <c r="F144" i="20" s="1"/>
  <c r="C145" i="19"/>
  <c r="D144" i="19"/>
  <c r="F144" i="19" s="1"/>
  <c r="C145" i="18"/>
  <c r="D144" i="18"/>
  <c r="F144" i="18" s="1"/>
  <c r="C145" i="17"/>
  <c r="D144" i="17"/>
  <c r="F144" i="17" s="1"/>
  <c r="C145" i="16"/>
  <c r="D144" i="16"/>
  <c r="F144" i="16" s="1"/>
  <c r="C143" i="3"/>
  <c r="D142" i="3"/>
  <c r="F142" i="3" s="1"/>
  <c r="C146" i="22" l="1"/>
  <c r="D145" i="22"/>
  <c r="F145" i="22" s="1"/>
  <c r="C146" i="21"/>
  <c r="D145" i="21"/>
  <c r="F145" i="21" s="1"/>
  <c r="C146" i="20"/>
  <c r="D145" i="20"/>
  <c r="F145" i="20" s="1"/>
  <c r="C146" i="19"/>
  <c r="D145" i="19"/>
  <c r="F145" i="19" s="1"/>
  <c r="C146" i="18"/>
  <c r="D145" i="18"/>
  <c r="F145" i="18" s="1"/>
  <c r="C146" i="17"/>
  <c r="D145" i="17"/>
  <c r="F145" i="17" s="1"/>
  <c r="C146" i="16"/>
  <c r="D145" i="16"/>
  <c r="F145" i="16" s="1"/>
  <c r="C144" i="3"/>
  <c r="D143" i="3"/>
  <c r="F143" i="3" s="1"/>
  <c r="C147" i="22" l="1"/>
  <c r="D146" i="22"/>
  <c r="F146" i="22" s="1"/>
  <c r="C147" i="21"/>
  <c r="D146" i="21"/>
  <c r="F146" i="21" s="1"/>
  <c r="C147" i="20"/>
  <c r="D146" i="20"/>
  <c r="F146" i="20" s="1"/>
  <c r="C147" i="19"/>
  <c r="D146" i="19"/>
  <c r="F146" i="19" s="1"/>
  <c r="C147" i="18"/>
  <c r="D146" i="18"/>
  <c r="F146" i="18" s="1"/>
  <c r="C147" i="17"/>
  <c r="D146" i="17"/>
  <c r="F146" i="17" s="1"/>
  <c r="C147" i="16"/>
  <c r="D146" i="16"/>
  <c r="F146" i="16" s="1"/>
  <c r="C145" i="3"/>
  <c r="D144" i="3"/>
  <c r="F144" i="3" s="1"/>
  <c r="C148" i="22" l="1"/>
  <c r="D147" i="22"/>
  <c r="F147" i="22" s="1"/>
  <c r="C148" i="21"/>
  <c r="D147" i="21"/>
  <c r="F147" i="21" s="1"/>
  <c r="C148" i="20"/>
  <c r="D147" i="20"/>
  <c r="F147" i="20" s="1"/>
  <c r="C148" i="19"/>
  <c r="D147" i="19"/>
  <c r="F147" i="19" s="1"/>
  <c r="C148" i="18"/>
  <c r="D147" i="18"/>
  <c r="F147" i="18" s="1"/>
  <c r="C148" i="17"/>
  <c r="D147" i="17"/>
  <c r="F147" i="17" s="1"/>
  <c r="C148" i="16"/>
  <c r="D147" i="16"/>
  <c r="F147" i="16" s="1"/>
  <c r="C146" i="3"/>
  <c r="D145" i="3"/>
  <c r="F145" i="3" s="1"/>
  <c r="C149" i="22" l="1"/>
  <c r="D148" i="22"/>
  <c r="F148" i="22" s="1"/>
  <c r="C149" i="21"/>
  <c r="D148" i="21"/>
  <c r="F148" i="21" s="1"/>
  <c r="C149" i="20"/>
  <c r="D148" i="20"/>
  <c r="F148" i="20" s="1"/>
  <c r="C149" i="19"/>
  <c r="D148" i="19"/>
  <c r="F148" i="19" s="1"/>
  <c r="C149" i="18"/>
  <c r="D148" i="18"/>
  <c r="F148" i="18" s="1"/>
  <c r="C149" i="17"/>
  <c r="D148" i="17"/>
  <c r="F148" i="17" s="1"/>
  <c r="C149" i="16"/>
  <c r="D148" i="16"/>
  <c r="F148" i="16" s="1"/>
  <c r="C147" i="3"/>
  <c r="D146" i="3"/>
  <c r="F146" i="3" s="1"/>
  <c r="C150" i="22" l="1"/>
  <c r="D149" i="22"/>
  <c r="F149" i="22" s="1"/>
  <c r="C150" i="21"/>
  <c r="D149" i="21"/>
  <c r="F149" i="21" s="1"/>
  <c r="C150" i="20"/>
  <c r="D149" i="20"/>
  <c r="F149" i="20" s="1"/>
  <c r="C150" i="19"/>
  <c r="D149" i="19"/>
  <c r="F149" i="19" s="1"/>
  <c r="C150" i="18"/>
  <c r="D149" i="18"/>
  <c r="F149" i="18" s="1"/>
  <c r="C150" i="17"/>
  <c r="D149" i="17"/>
  <c r="F149" i="17" s="1"/>
  <c r="C150" i="16"/>
  <c r="D149" i="16"/>
  <c r="F149" i="16" s="1"/>
  <c r="C148" i="3"/>
  <c r="D147" i="3"/>
  <c r="F147" i="3" s="1"/>
  <c r="C151" i="22" l="1"/>
  <c r="D150" i="22"/>
  <c r="F150" i="22" s="1"/>
  <c r="C151" i="21"/>
  <c r="D150" i="21"/>
  <c r="F150" i="21" s="1"/>
  <c r="C151" i="20"/>
  <c r="D150" i="20"/>
  <c r="F150" i="20" s="1"/>
  <c r="C151" i="19"/>
  <c r="D150" i="19"/>
  <c r="F150" i="19" s="1"/>
  <c r="C151" i="18"/>
  <c r="D150" i="18"/>
  <c r="F150" i="18" s="1"/>
  <c r="C151" i="17"/>
  <c r="D150" i="17"/>
  <c r="F150" i="17" s="1"/>
  <c r="C151" i="16"/>
  <c r="D150" i="16"/>
  <c r="F150" i="16" s="1"/>
  <c r="C149" i="3"/>
  <c r="D148" i="3"/>
  <c r="F148" i="3" s="1"/>
  <c r="C152" i="22" l="1"/>
  <c r="D151" i="22"/>
  <c r="F151" i="22" s="1"/>
  <c r="C152" i="21"/>
  <c r="D151" i="21"/>
  <c r="F151" i="21" s="1"/>
  <c r="C152" i="20"/>
  <c r="D151" i="20"/>
  <c r="F151" i="20" s="1"/>
  <c r="C152" i="19"/>
  <c r="D151" i="19"/>
  <c r="F151" i="19" s="1"/>
  <c r="C152" i="18"/>
  <c r="D151" i="18"/>
  <c r="F151" i="18" s="1"/>
  <c r="C152" i="17"/>
  <c r="D151" i="17"/>
  <c r="F151" i="17" s="1"/>
  <c r="C152" i="16"/>
  <c r="D151" i="16"/>
  <c r="F151" i="16" s="1"/>
  <c r="C150" i="3"/>
  <c r="D149" i="3"/>
  <c r="F149" i="3" s="1"/>
  <c r="C153" i="22" l="1"/>
  <c r="D152" i="22"/>
  <c r="F152" i="22" s="1"/>
  <c r="C153" i="21"/>
  <c r="D152" i="21"/>
  <c r="F152" i="21" s="1"/>
  <c r="C153" i="20"/>
  <c r="D152" i="20"/>
  <c r="F152" i="20" s="1"/>
  <c r="C153" i="19"/>
  <c r="D152" i="19"/>
  <c r="F152" i="19" s="1"/>
  <c r="C153" i="18"/>
  <c r="D152" i="18"/>
  <c r="F152" i="18" s="1"/>
  <c r="C153" i="17"/>
  <c r="D152" i="17"/>
  <c r="F152" i="17" s="1"/>
  <c r="C153" i="16"/>
  <c r="D152" i="16"/>
  <c r="F152" i="16" s="1"/>
  <c r="C151" i="3"/>
  <c r="D150" i="3"/>
  <c r="F150" i="3" s="1"/>
  <c r="C154" i="22" l="1"/>
  <c r="D153" i="22"/>
  <c r="F153" i="22" s="1"/>
  <c r="C154" i="21"/>
  <c r="D153" i="21"/>
  <c r="F153" i="21" s="1"/>
  <c r="C154" i="20"/>
  <c r="D153" i="20"/>
  <c r="F153" i="20" s="1"/>
  <c r="C154" i="19"/>
  <c r="D153" i="19"/>
  <c r="F153" i="19" s="1"/>
  <c r="C154" i="18"/>
  <c r="D153" i="18"/>
  <c r="F153" i="18" s="1"/>
  <c r="C154" i="17"/>
  <c r="D153" i="17"/>
  <c r="F153" i="17" s="1"/>
  <c r="C154" i="16"/>
  <c r="D153" i="16"/>
  <c r="F153" i="16" s="1"/>
  <c r="C152" i="3"/>
  <c r="D151" i="3"/>
  <c r="F151" i="3" s="1"/>
  <c r="C155" i="22" l="1"/>
  <c r="D154" i="22"/>
  <c r="F154" i="22" s="1"/>
  <c r="C155" i="21"/>
  <c r="D154" i="21"/>
  <c r="F154" i="21" s="1"/>
  <c r="C155" i="20"/>
  <c r="D154" i="20"/>
  <c r="F154" i="20" s="1"/>
  <c r="C155" i="19"/>
  <c r="D154" i="19"/>
  <c r="F154" i="19" s="1"/>
  <c r="C155" i="18"/>
  <c r="D154" i="18"/>
  <c r="F154" i="18" s="1"/>
  <c r="C155" i="17"/>
  <c r="D154" i="17"/>
  <c r="F154" i="17" s="1"/>
  <c r="C155" i="16"/>
  <c r="D154" i="16"/>
  <c r="F154" i="16" s="1"/>
  <c r="C153" i="3"/>
  <c r="D152" i="3"/>
  <c r="F152" i="3" s="1"/>
  <c r="C156" i="22" l="1"/>
  <c r="D155" i="22"/>
  <c r="F155" i="22" s="1"/>
  <c r="C156" i="21"/>
  <c r="D155" i="21"/>
  <c r="F155" i="21" s="1"/>
  <c r="C156" i="20"/>
  <c r="D155" i="20"/>
  <c r="F155" i="20" s="1"/>
  <c r="C156" i="19"/>
  <c r="D155" i="19"/>
  <c r="F155" i="19" s="1"/>
  <c r="C156" i="18"/>
  <c r="D155" i="18"/>
  <c r="F155" i="18" s="1"/>
  <c r="C156" i="17"/>
  <c r="D155" i="17"/>
  <c r="F155" i="17" s="1"/>
  <c r="C156" i="16"/>
  <c r="D155" i="16"/>
  <c r="F155" i="16" s="1"/>
  <c r="C154" i="3"/>
  <c r="D153" i="3"/>
  <c r="F153" i="3" s="1"/>
  <c r="C157" i="22" l="1"/>
  <c r="D156" i="22"/>
  <c r="F156" i="22" s="1"/>
  <c r="C157" i="21"/>
  <c r="D156" i="21"/>
  <c r="F156" i="21" s="1"/>
  <c r="C157" i="20"/>
  <c r="D156" i="20"/>
  <c r="F156" i="20" s="1"/>
  <c r="C157" i="19"/>
  <c r="D156" i="19"/>
  <c r="F156" i="19" s="1"/>
  <c r="C157" i="18"/>
  <c r="D156" i="18"/>
  <c r="F156" i="18" s="1"/>
  <c r="C157" i="17"/>
  <c r="D156" i="17"/>
  <c r="F156" i="17" s="1"/>
  <c r="C157" i="16"/>
  <c r="D156" i="16"/>
  <c r="F156" i="16" s="1"/>
  <c r="C155" i="3"/>
  <c r="D154" i="3"/>
  <c r="F154" i="3" s="1"/>
  <c r="C158" i="22" l="1"/>
  <c r="D157" i="22"/>
  <c r="F157" i="22" s="1"/>
  <c r="C158" i="21"/>
  <c r="D157" i="21"/>
  <c r="F157" i="21" s="1"/>
  <c r="C158" i="20"/>
  <c r="D157" i="20"/>
  <c r="F157" i="20" s="1"/>
  <c r="C158" i="19"/>
  <c r="D157" i="19"/>
  <c r="F157" i="19" s="1"/>
  <c r="C158" i="18"/>
  <c r="D157" i="18"/>
  <c r="F157" i="18" s="1"/>
  <c r="C158" i="17"/>
  <c r="D157" i="17"/>
  <c r="F157" i="17" s="1"/>
  <c r="C158" i="16"/>
  <c r="D157" i="16"/>
  <c r="F157" i="16" s="1"/>
  <c r="C156" i="3"/>
  <c r="D155" i="3"/>
  <c r="F155" i="3" s="1"/>
  <c r="C159" i="22" l="1"/>
  <c r="D158" i="22"/>
  <c r="F158" i="22" s="1"/>
  <c r="C159" i="21"/>
  <c r="D158" i="21"/>
  <c r="F158" i="21" s="1"/>
  <c r="C159" i="20"/>
  <c r="D158" i="20"/>
  <c r="F158" i="20" s="1"/>
  <c r="C159" i="19"/>
  <c r="D158" i="19"/>
  <c r="F158" i="19" s="1"/>
  <c r="C159" i="18"/>
  <c r="D158" i="18"/>
  <c r="F158" i="18" s="1"/>
  <c r="C159" i="17"/>
  <c r="D158" i="17"/>
  <c r="F158" i="17" s="1"/>
  <c r="C159" i="16"/>
  <c r="D158" i="16"/>
  <c r="F158" i="16" s="1"/>
  <c r="C157" i="3"/>
  <c r="D156" i="3"/>
  <c r="F156" i="3" s="1"/>
  <c r="C160" i="22" l="1"/>
  <c r="D159" i="22"/>
  <c r="F159" i="22" s="1"/>
  <c r="C160" i="21"/>
  <c r="D159" i="21"/>
  <c r="F159" i="21" s="1"/>
  <c r="C160" i="20"/>
  <c r="D159" i="20"/>
  <c r="F159" i="20" s="1"/>
  <c r="C160" i="19"/>
  <c r="D159" i="19"/>
  <c r="F159" i="19" s="1"/>
  <c r="C160" i="18"/>
  <c r="D159" i="18"/>
  <c r="F159" i="18" s="1"/>
  <c r="C160" i="17"/>
  <c r="D159" i="17"/>
  <c r="F159" i="17" s="1"/>
  <c r="C160" i="16"/>
  <c r="D159" i="16"/>
  <c r="F159" i="16" s="1"/>
  <c r="C158" i="3"/>
  <c r="D157" i="3"/>
  <c r="F157" i="3" s="1"/>
  <c r="C161" i="22" l="1"/>
  <c r="D160" i="22"/>
  <c r="F160" i="22" s="1"/>
  <c r="C161" i="21"/>
  <c r="D160" i="21"/>
  <c r="F160" i="21" s="1"/>
  <c r="C161" i="20"/>
  <c r="D160" i="20"/>
  <c r="F160" i="20" s="1"/>
  <c r="C161" i="19"/>
  <c r="D160" i="19"/>
  <c r="F160" i="19" s="1"/>
  <c r="C161" i="18"/>
  <c r="D160" i="18"/>
  <c r="F160" i="18" s="1"/>
  <c r="C161" i="17"/>
  <c r="D160" i="17"/>
  <c r="F160" i="17" s="1"/>
  <c r="C161" i="16"/>
  <c r="D160" i="16"/>
  <c r="F160" i="16" s="1"/>
  <c r="C159" i="3"/>
  <c r="D158" i="3"/>
  <c r="F158" i="3" s="1"/>
  <c r="C162" i="22" l="1"/>
  <c r="D161" i="22"/>
  <c r="F161" i="22" s="1"/>
  <c r="C162" i="21"/>
  <c r="D161" i="21"/>
  <c r="F161" i="21" s="1"/>
  <c r="C162" i="20"/>
  <c r="D161" i="20"/>
  <c r="F161" i="20" s="1"/>
  <c r="C162" i="19"/>
  <c r="D161" i="19"/>
  <c r="F161" i="19" s="1"/>
  <c r="C162" i="18"/>
  <c r="D161" i="18"/>
  <c r="F161" i="18" s="1"/>
  <c r="C162" i="17"/>
  <c r="D161" i="17"/>
  <c r="F161" i="17" s="1"/>
  <c r="C162" i="16"/>
  <c r="D161" i="16"/>
  <c r="F161" i="16" s="1"/>
  <c r="C160" i="3"/>
  <c r="D159" i="3"/>
  <c r="F159" i="3" s="1"/>
  <c r="C163" i="22" l="1"/>
  <c r="D162" i="22"/>
  <c r="F162" i="22" s="1"/>
  <c r="C163" i="21"/>
  <c r="D162" i="21"/>
  <c r="F162" i="21" s="1"/>
  <c r="C163" i="20"/>
  <c r="D162" i="20"/>
  <c r="F162" i="20" s="1"/>
  <c r="C163" i="19"/>
  <c r="D162" i="19"/>
  <c r="F162" i="19" s="1"/>
  <c r="C163" i="18"/>
  <c r="D162" i="18"/>
  <c r="F162" i="18" s="1"/>
  <c r="C163" i="17"/>
  <c r="D162" i="17"/>
  <c r="F162" i="17" s="1"/>
  <c r="C163" i="16"/>
  <c r="D162" i="16"/>
  <c r="F162" i="16" s="1"/>
  <c r="C161" i="3"/>
  <c r="D160" i="3"/>
  <c r="F160" i="3" s="1"/>
  <c r="C164" i="22" l="1"/>
  <c r="D163" i="22"/>
  <c r="F163" i="22" s="1"/>
  <c r="C164" i="21"/>
  <c r="D163" i="21"/>
  <c r="F163" i="21" s="1"/>
  <c r="C164" i="20"/>
  <c r="D163" i="20"/>
  <c r="F163" i="20" s="1"/>
  <c r="C164" i="19"/>
  <c r="D163" i="19"/>
  <c r="F163" i="19" s="1"/>
  <c r="C164" i="18"/>
  <c r="D163" i="18"/>
  <c r="F163" i="18" s="1"/>
  <c r="C164" i="17"/>
  <c r="D163" i="17"/>
  <c r="F163" i="17" s="1"/>
  <c r="C164" i="16"/>
  <c r="D163" i="16"/>
  <c r="F163" i="16" s="1"/>
  <c r="C162" i="3"/>
  <c r="D161" i="3"/>
  <c r="F161" i="3" s="1"/>
  <c r="C165" i="22" l="1"/>
  <c r="D164" i="22"/>
  <c r="F164" i="22" s="1"/>
  <c r="C165" i="21"/>
  <c r="D164" i="21"/>
  <c r="F164" i="21" s="1"/>
  <c r="C165" i="20"/>
  <c r="D164" i="20"/>
  <c r="F164" i="20" s="1"/>
  <c r="C165" i="19"/>
  <c r="D164" i="19"/>
  <c r="F164" i="19" s="1"/>
  <c r="C165" i="18"/>
  <c r="D164" i="18"/>
  <c r="F164" i="18" s="1"/>
  <c r="C165" i="17"/>
  <c r="D164" i="17"/>
  <c r="F164" i="17" s="1"/>
  <c r="C165" i="16"/>
  <c r="D164" i="16"/>
  <c r="F164" i="16" s="1"/>
  <c r="C163" i="3"/>
  <c r="D162" i="3"/>
  <c r="F162" i="3" s="1"/>
  <c r="C166" i="22" l="1"/>
  <c r="D165" i="22"/>
  <c r="F165" i="22" s="1"/>
  <c r="C166" i="21"/>
  <c r="D165" i="21"/>
  <c r="F165" i="21" s="1"/>
  <c r="C166" i="20"/>
  <c r="D165" i="20"/>
  <c r="F165" i="20" s="1"/>
  <c r="C166" i="19"/>
  <c r="D165" i="19"/>
  <c r="F165" i="19" s="1"/>
  <c r="C166" i="18"/>
  <c r="D165" i="18"/>
  <c r="F165" i="18" s="1"/>
  <c r="C166" i="17"/>
  <c r="D165" i="17"/>
  <c r="F165" i="17" s="1"/>
  <c r="C166" i="16"/>
  <c r="D165" i="16"/>
  <c r="F165" i="16" s="1"/>
  <c r="C164" i="3"/>
  <c r="D163" i="3"/>
  <c r="F163" i="3" s="1"/>
  <c r="C167" i="22" l="1"/>
  <c r="D166" i="22"/>
  <c r="F166" i="22" s="1"/>
  <c r="C167" i="21"/>
  <c r="D166" i="21"/>
  <c r="F166" i="21" s="1"/>
  <c r="C167" i="20"/>
  <c r="D166" i="20"/>
  <c r="F166" i="20" s="1"/>
  <c r="C167" i="19"/>
  <c r="D166" i="19"/>
  <c r="F166" i="19" s="1"/>
  <c r="C167" i="18"/>
  <c r="D166" i="18"/>
  <c r="F166" i="18" s="1"/>
  <c r="C167" i="17"/>
  <c r="D166" i="17"/>
  <c r="F166" i="17" s="1"/>
  <c r="C167" i="16"/>
  <c r="D166" i="16"/>
  <c r="F166" i="16" s="1"/>
  <c r="C165" i="3"/>
  <c r="D164" i="3"/>
  <c r="F164" i="3" s="1"/>
  <c r="C168" i="22" l="1"/>
  <c r="D167" i="22"/>
  <c r="F167" i="22" s="1"/>
  <c r="C168" i="21"/>
  <c r="D167" i="21"/>
  <c r="F167" i="21" s="1"/>
  <c r="C168" i="20"/>
  <c r="D167" i="20"/>
  <c r="F167" i="20" s="1"/>
  <c r="C168" i="19"/>
  <c r="D167" i="19"/>
  <c r="F167" i="19" s="1"/>
  <c r="C168" i="18"/>
  <c r="D167" i="18"/>
  <c r="F167" i="18" s="1"/>
  <c r="C168" i="17"/>
  <c r="D167" i="17"/>
  <c r="F167" i="17" s="1"/>
  <c r="C168" i="16"/>
  <c r="D167" i="16"/>
  <c r="F167" i="16" s="1"/>
  <c r="C166" i="3"/>
  <c r="D165" i="3"/>
  <c r="F165" i="3" s="1"/>
  <c r="C169" i="22" l="1"/>
  <c r="D168" i="22"/>
  <c r="F168" i="22" s="1"/>
  <c r="C169" i="21"/>
  <c r="D168" i="21"/>
  <c r="F168" i="21" s="1"/>
  <c r="C169" i="20"/>
  <c r="D168" i="20"/>
  <c r="F168" i="20" s="1"/>
  <c r="C169" i="19"/>
  <c r="D168" i="19"/>
  <c r="F168" i="19" s="1"/>
  <c r="C169" i="18"/>
  <c r="D168" i="18"/>
  <c r="F168" i="18" s="1"/>
  <c r="C169" i="17"/>
  <c r="D168" i="17"/>
  <c r="F168" i="17" s="1"/>
  <c r="C169" i="16"/>
  <c r="D168" i="16"/>
  <c r="F168" i="16" s="1"/>
  <c r="C167" i="3"/>
  <c r="D166" i="3"/>
  <c r="F166" i="3" s="1"/>
  <c r="C170" i="22" l="1"/>
  <c r="D169" i="22"/>
  <c r="F169" i="22" s="1"/>
  <c r="C170" i="21"/>
  <c r="D169" i="21"/>
  <c r="F169" i="21" s="1"/>
  <c r="C170" i="20"/>
  <c r="D169" i="20"/>
  <c r="F169" i="20" s="1"/>
  <c r="C170" i="19"/>
  <c r="D169" i="19"/>
  <c r="F169" i="19" s="1"/>
  <c r="C170" i="18"/>
  <c r="D169" i="18"/>
  <c r="F169" i="18" s="1"/>
  <c r="C170" i="17"/>
  <c r="D169" i="17"/>
  <c r="F169" i="17" s="1"/>
  <c r="C170" i="16"/>
  <c r="D169" i="16"/>
  <c r="F169" i="16" s="1"/>
  <c r="C168" i="3"/>
  <c r="D167" i="3"/>
  <c r="F167" i="3" s="1"/>
  <c r="C171" i="22" l="1"/>
  <c r="D170" i="22"/>
  <c r="F170" i="22" s="1"/>
  <c r="C171" i="21"/>
  <c r="D170" i="21"/>
  <c r="F170" i="21" s="1"/>
  <c r="C171" i="20"/>
  <c r="D170" i="20"/>
  <c r="F170" i="20" s="1"/>
  <c r="C171" i="19"/>
  <c r="D170" i="19"/>
  <c r="F170" i="19" s="1"/>
  <c r="C171" i="18"/>
  <c r="D170" i="18"/>
  <c r="F170" i="18" s="1"/>
  <c r="C171" i="17"/>
  <c r="D170" i="17"/>
  <c r="F170" i="17" s="1"/>
  <c r="C171" i="16"/>
  <c r="D170" i="16"/>
  <c r="F170" i="16" s="1"/>
  <c r="C169" i="3"/>
  <c r="D168" i="3"/>
  <c r="F168" i="3" s="1"/>
  <c r="C172" i="22" l="1"/>
  <c r="D171" i="22"/>
  <c r="F171" i="22" s="1"/>
  <c r="C172" i="21"/>
  <c r="D171" i="21"/>
  <c r="F171" i="21" s="1"/>
  <c r="C172" i="20"/>
  <c r="D171" i="20"/>
  <c r="F171" i="20" s="1"/>
  <c r="C172" i="19"/>
  <c r="D171" i="19"/>
  <c r="F171" i="19" s="1"/>
  <c r="C172" i="18"/>
  <c r="D171" i="18"/>
  <c r="F171" i="18" s="1"/>
  <c r="C172" i="17"/>
  <c r="D171" i="17"/>
  <c r="F171" i="17" s="1"/>
  <c r="C172" i="16"/>
  <c r="D171" i="16"/>
  <c r="F171" i="16" s="1"/>
  <c r="C170" i="3"/>
  <c r="D169" i="3"/>
  <c r="F169" i="3" s="1"/>
  <c r="C173" i="22" l="1"/>
  <c r="D172" i="22"/>
  <c r="F172" i="22" s="1"/>
  <c r="C173" i="21"/>
  <c r="D172" i="21"/>
  <c r="F172" i="21" s="1"/>
  <c r="C173" i="20"/>
  <c r="D172" i="20"/>
  <c r="F172" i="20" s="1"/>
  <c r="C173" i="19"/>
  <c r="D172" i="19"/>
  <c r="F172" i="19" s="1"/>
  <c r="C173" i="18"/>
  <c r="D172" i="18"/>
  <c r="F172" i="18" s="1"/>
  <c r="C173" i="17"/>
  <c r="D172" i="17"/>
  <c r="F172" i="17" s="1"/>
  <c r="C173" i="16"/>
  <c r="D172" i="16"/>
  <c r="F172" i="16" s="1"/>
  <c r="C171" i="3"/>
  <c r="D170" i="3"/>
  <c r="F170" i="3" s="1"/>
  <c r="C174" i="22" l="1"/>
  <c r="D173" i="22"/>
  <c r="F173" i="22" s="1"/>
  <c r="C174" i="21"/>
  <c r="D173" i="21"/>
  <c r="F173" i="21" s="1"/>
  <c r="C174" i="20"/>
  <c r="D173" i="20"/>
  <c r="F173" i="20" s="1"/>
  <c r="C174" i="19"/>
  <c r="D173" i="19"/>
  <c r="F173" i="19" s="1"/>
  <c r="C174" i="18"/>
  <c r="D173" i="18"/>
  <c r="F173" i="18" s="1"/>
  <c r="C174" i="17"/>
  <c r="D173" i="17"/>
  <c r="F173" i="17" s="1"/>
  <c r="C174" i="16"/>
  <c r="D173" i="16"/>
  <c r="F173" i="16" s="1"/>
  <c r="C172" i="3"/>
  <c r="D171" i="3"/>
  <c r="F171" i="3" s="1"/>
  <c r="C175" i="22" l="1"/>
  <c r="D174" i="22"/>
  <c r="F174" i="22" s="1"/>
  <c r="C175" i="21"/>
  <c r="D174" i="21"/>
  <c r="F174" i="21" s="1"/>
  <c r="C175" i="20"/>
  <c r="D174" i="20"/>
  <c r="F174" i="20" s="1"/>
  <c r="C175" i="19"/>
  <c r="D174" i="19"/>
  <c r="F174" i="19" s="1"/>
  <c r="C175" i="18"/>
  <c r="D174" i="18"/>
  <c r="F174" i="18" s="1"/>
  <c r="C175" i="17"/>
  <c r="D174" i="17"/>
  <c r="F174" i="17" s="1"/>
  <c r="C175" i="16"/>
  <c r="D174" i="16"/>
  <c r="F174" i="16" s="1"/>
  <c r="C173" i="3"/>
  <c r="D172" i="3"/>
  <c r="F172" i="3" s="1"/>
  <c r="C176" i="22" l="1"/>
  <c r="D175" i="22"/>
  <c r="F175" i="22" s="1"/>
  <c r="C176" i="21"/>
  <c r="D175" i="21"/>
  <c r="F175" i="21" s="1"/>
  <c r="C176" i="20"/>
  <c r="D175" i="20"/>
  <c r="F175" i="20" s="1"/>
  <c r="C176" i="19"/>
  <c r="D175" i="19"/>
  <c r="F175" i="19" s="1"/>
  <c r="C176" i="18"/>
  <c r="D175" i="18"/>
  <c r="F175" i="18" s="1"/>
  <c r="C176" i="17"/>
  <c r="D175" i="17"/>
  <c r="F175" i="17" s="1"/>
  <c r="C176" i="16"/>
  <c r="D175" i="16"/>
  <c r="F175" i="16" s="1"/>
  <c r="C174" i="3"/>
  <c r="D173" i="3"/>
  <c r="F173" i="3" s="1"/>
  <c r="C177" i="22" l="1"/>
  <c r="D176" i="22"/>
  <c r="F176" i="22" s="1"/>
  <c r="C177" i="21"/>
  <c r="D176" i="21"/>
  <c r="F176" i="21" s="1"/>
  <c r="C177" i="20"/>
  <c r="D176" i="20"/>
  <c r="F176" i="20" s="1"/>
  <c r="C177" i="19"/>
  <c r="D176" i="19"/>
  <c r="F176" i="19" s="1"/>
  <c r="C177" i="18"/>
  <c r="D176" i="18"/>
  <c r="F176" i="18" s="1"/>
  <c r="C177" i="17"/>
  <c r="D176" i="17"/>
  <c r="F176" i="17" s="1"/>
  <c r="C177" i="16"/>
  <c r="D176" i="16"/>
  <c r="F176" i="16" s="1"/>
  <c r="C175" i="3"/>
  <c r="D174" i="3"/>
  <c r="F174" i="3" s="1"/>
  <c r="C178" i="22" l="1"/>
  <c r="D177" i="22"/>
  <c r="F177" i="22" s="1"/>
  <c r="C178" i="21"/>
  <c r="D177" i="21"/>
  <c r="F177" i="21" s="1"/>
  <c r="C178" i="20"/>
  <c r="D177" i="20"/>
  <c r="F177" i="20" s="1"/>
  <c r="C178" i="19"/>
  <c r="D177" i="19"/>
  <c r="F177" i="19" s="1"/>
  <c r="C178" i="18"/>
  <c r="D177" i="18"/>
  <c r="F177" i="18" s="1"/>
  <c r="C178" i="17"/>
  <c r="D177" i="17"/>
  <c r="F177" i="17" s="1"/>
  <c r="C178" i="16"/>
  <c r="D177" i="16"/>
  <c r="F177" i="16" s="1"/>
  <c r="C176" i="3"/>
  <c r="D175" i="3"/>
  <c r="F175" i="3" s="1"/>
  <c r="C179" i="22" l="1"/>
  <c r="D178" i="22"/>
  <c r="F178" i="22" s="1"/>
  <c r="C179" i="21"/>
  <c r="D178" i="21"/>
  <c r="F178" i="21" s="1"/>
  <c r="C179" i="20"/>
  <c r="D178" i="20"/>
  <c r="F178" i="20" s="1"/>
  <c r="C179" i="19"/>
  <c r="D178" i="19"/>
  <c r="F178" i="19" s="1"/>
  <c r="C179" i="18"/>
  <c r="D178" i="18"/>
  <c r="F178" i="18" s="1"/>
  <c r="C179" i="17"/>
  <c r="D178" i="17"/>
  <c r="F178" i="17" s="1"/>
  <c r="C179" i="16"/>
  <c r="D178" i="16"/>
  <c r="F178" i="16" s="1"/>
  <c r="C177" i="3"/>
  <c r="D176" i="3"/>
  <c r="F176" i="3" s="1"/>
  <c r="C180" i="22" l="1"/>
  <c r="D180" i="22" s="1"/>
  <c r="F180" i="22" s="1"/>
  <c r="D179" i="22"/>
  <c r="F179" i="22" s="1"/>
  <c r="C180" i="21"/>
  <c r="D180" i="21" s="1"/>
  <c r="F180" i="21" s="1"/>
  <c r="D179" i="21"/>
  <c r="F179" i="21" s="1"/>
  <c r="C180" i="20"/>
  <c r="D180" i="20" s="1"/>
  <c r="F180" i="20" s="1"/>
  <c r="D179" i="20"/>
  <c r="F179" i="20" s="1"/>
  <c r="C180" i="19"/>
  <c r="D180" i="19" s="1"/>
  <c r="F180" i="19" s="1"/>
  <c r="D179" i="19"/>
  <c r="F179" i="19" s="1"/>
  <c r="C180" i="18"/>
  <c r="D180" i="18" s="1"/>
  <c r="F180" i="18" s="1"/>
  <c r="D179" i="18"/>
  <c r="F179" i="18" s="1"/>
  <c r="C180" i="17"/>
  <c r="D180" i="17" s="1"/>
  <c r="F180" i="17" s="1"/>
  <c r="D179" i="17"/>
  <c r="F179" i="17" s="1"/>
  <c r="C180" i="16"/>
  <c r="D180" i="16" s="1"/>
  <c r="F180" i="16" s="1"/>
  <c r="D179" i="16"/>
  <c r="F179" i="16" s="1"/>
  <c r="C178" i="3"/>
  <c r="D177" i="3"/>
  <c r="F177" i="3" s="1"/>
  <c r="C179" i="3" l="1"/>
  <c r="D178" i="3"/>
  <c r="F178" i="3" s="1"/>
  <c r="C180" i="3" l="1"/>
  <c r="D180" i="3" s="1"/>
  <c r="F180" i="3" s="1"/>
  <c r="D179" i="3"/>
  <c r="F179" i="3" s="1"/>
  <c r="I60" i="3" l="1"/>
  <c r="G60" i="3"/>
  <c r="M60" i="3" l="1"/>
  <c r="T9" i="3"/>
  <c r="T15" i="3"/>
  <c r="T21" i="3"/>
  <c r="T27" i="3"/>
  <c r="T33" i="3"/>
  <c r="T39" i="3"/>
  <c r="S9" i="3"/>
  <c r="S33" i="3"/>
  <c r="T16" i="3"/>
  <c r="T28" i="3"/>
  <c r="S10" i="3"/>
  <c r="K11" i="1" s="1"/>
  <c r="C11" i="1" s="1"/>
  <c r="E11" i="1" s="1"/>
  <c r="S28" i="3"/>
  <c r="K29" i="1" s="1"/>
  <c r="C29" i="1" s="1"/>
  <c r="E29" i="1" s="1"/>
  <c r="T23" i="3"/>
  <c r="S11" i="3"/>
  <c r="S29" i="3"/>
  <c r="T18" i="3"/>
  <c r="S6" i="3"/>
  <c r="K7" i="1" s="1"/>
  <c r="C7" i="1" s="1"/>
  <c r="E7" i="1" s="1"/>
  <c r="S24" i="3"/>
  <c r="K25" i="1" s="1"/>
  <c r="C25" i="1" s="1"/>
  <c r="E25" i="1" s="1"/>
  <c r="T30" i="3"/>
  <c r="T7" i="3"/>
  <c r="T13" i="3"/>
  <c r="T19" i="3"/>
  <c r="T25" i="3"/>
  <c r="T31" i="3"/>
  <c r="T37" i="3"/>
  <c r="S7" i="3"/>
  <c r="S13" i="3"/>
  <c r="S19" i="3"/>
  <c r="S25" i="3"/>
  <c r="K26" i="1" s="1"/>
  <c r="C26" i="1" s="1"/>
  <c r="E26" i="1" s="1"/>
  <c r="S31" i="3"/>
  <c r="K32" i="1" s="1"/>
  <c r="C32" i="1" s="1"/>
  <c r="E32" i="1" s="1"/>
  <c r="S37" i="3"/>
  <c r="T10" i="3"/>
  <c r="T34" i="3"/>
  <c r="S16" i="3"/>
  <c r="S34" i="3"/>
  <c r="K35" i="1" s="1"/>
  <c r="C35" i="1" s="1"/>
  <c r="E35" i="1" s="1"/>
  <c r="T11" i="3"/>
  <c r="T29" i="3"/>
  <c r="S23" i="3"/>
  <c r="T6" i="3"/>
  <c r="T24" i="3"/>
  <c r="S12" i="3"/>
  <c r="K13" i="1" s="1"/>
  <c r="C13" i="1" s="1"/>
  <c r="E13" i="1" s="1"/>
  <c r="S30" i="3"/>
  <c r="K31" i="1" s="1"/>
  <c r="C31" i="1" s="1"/>
  <c r="E31" i="1" s="1"/>
  <c r="T8" i="3"/>
  <c r="T14" i="3"/>
  <c r="T20" i="3"/>
  <c r="T26" i="3"/>
  <c r="T32" i="3"/>
  <c r="T38" i="3"/>
  <c r="S8" i="3"/>
  <c r="S14" i="3"/>
  <c r="S20" i="3"/>
  <c r="S26" i="3"/>
  <c r="S32" i="3"/>
  <c r="K33" i="1" s="1"/>
  <c r="C33" i="1" s="1"/>
  <c r="E33" i="1" s="1"/>
  <c r="S38" i="3"/>
  <c r="K39" i="1" s="1"/>
  <c r="C39" i="1" s="1"/>
  <c r="E39" i="1" s="1"/>
  <c r="S15" i="3"/>
  <c r="S21" i="3"/>
  <c r="S27" i="3"/>
  <c r="S39" i="3"/>
  <c r="T22" i="3"/>
  <c r="T40" i="3"/>
  <c r="S22" i="3"/>
  <c r="S40" i="3"/>
  <c r="T17" i="3"/>
  <c r="T35" i="3"/>
  <c r="S17" i="3"/>
  <c r="K18" i="1" s="1"/>
  <c r="C18" i="1" s="1"/>
  <c r="E18" i="1" s="1"/>
  <c r="S35" i="3"/>
  <c r="K36" i="1" s="1"/>
  <c r="C36" i="1" s="1"/>
  <c r="E36" i="1" s="1"/>
  <c r="T12" i="3"/>
  <c r="T36" i="3"/>
  <c r="S18" i="3"/>
  <c r="S36" i="3"/>
  <c r="T5" i="3"/>
  <c r="S5" i="3"/>
  <c r="K60" i="3"/>
  <c r="E60" i="3"/>
  <c r="C60" i="3"/>
  <c r="K9" i="1"/>
  <c r="C9" i="1" s="1"/>
  <c r="E9" i="1" s="1"/>
  <c r="K40" i="1"/>
  <c r="C40" i="1" s="1"/>
  <c r="E40" i="1" s="1"/>
  <c r="K15" i="1"/>
  <c r="C15" i="1" s="1"/>
  <c r="E15" i="1" s="1"/>
  <c r="K20" i="1"/>
  <c r="C20" i="1" s="1"/>
  <c r="E20" i="1" s="1"/>
  <c r="K23" i="1"/>
  <c r="C23" i="1" s="1"/>
  <c r="E23" i="1" s="1"/>
  <c r="K22" i="1"/>
  <c r="C22" i="1" s="1"/>
  <c r="E22" i="1" s="1"/>
  <c r="K41" i="1"/>
  <c r="C41" i="1" s="1"/>
  <c r="E41" i="1" s="1"/>
  <c r="K16" i="1"/>
  <c r="C16" i="1" s="1"/>
  <c r="E16" i="1" s="1"/>
  <c r="K27" i="1"/>
  <c r="C27" i="1" s="1"/>
  <c r="E27" i="1" s="1"/>
  <c r="K21" i="1"/>
  <c r="C21" i="1" s="1"/>
  <c r="E21" i="1" s="1"/>
  <c r="K8" i="1"/>
  <c r="C8" i="1" s="1"/>
  <c r="E8" i="1" s="1"/>
  <c r="K14" i="1"/>
  <c r="C14" i="1" s="1"/>
  <c r="E14" i="1" s="1"/>
  <c r="K37" i="1"/>
  <c r="C37" i="1" s="1"/>
  <c r="E37" i="1" s="1"/>
  <c r="K28" i="1"/>
  <c r="C28" i="1" s="1"/>
  <c r="E28" i="1" s="1"/>
  <c r="K30" i="1"/>
  <c r="C30" i="1" s="1"/>
  <c r="E30" i="1" s="1"/>
  <c r="K24" i="1"/>
  <c r="C24" i="1" s="1"/>
  <c r="E24" i="1" s="1"/>
  <c r="K10" i="1"/>
  <c r="C10" i="1" s="1"/>
  <c r="E10" i="1" s="1"/>
  <c r="K17" i="1"/>
  <c r="C17" i="1" s="1"/>
  <c r="E17" i="1" s="1"/>
  <c r="K34" i="1"/>
  <c r="C34" i="1" s="1"/>
  <c r="E34" i="1" s="1"/>
  <c r="K12" i="1"/>
  <c r="C12" i="1" s="1"/>
  <c r="E12" i="1" s="1"/>
  <c r="K19" i="1"/>
  <c r="C19" i="1" s="1"/>
  <c r="E19" i="1" s="1"/>
  <c r="K38" i="1"/>
  <c r="C38" i="1" s="1"/>
  <c r="E38" i="1" s="1"/>
  <c r="Y30" i="1" l="1"/>
  <c r="F30" i="1"/>
  <c r="Y12" i="1"/>
  <c r="F12" i="1"/>
  <c r="F26" i="1"/>
  <c r="Y26" i="1"/>
  <c r="Y35" i="1"/>
  <c r="F35" i="1"/>
  <c r="F41" i="1"/>
  <c r="Y41" i="1"/>
  <c r="F9" i="1"/>
  <c r="Y9" i="1"/>
  <c r="Y19" i="1"/>
  <c r="F19" i="1"/>
  <c r="F40" i="1"/>
  <c r="Y40" i="1"/>
  <c r="Y31" i="1"/>
  <c r="F31" i="1"/>
  <c r="Y32" i="1"/>
  <c r="F32" i="1"/>
  <c r="Y36" i="1"/>
  <c r="F36" i="1"/>
  <c r="Y28" i="1"/>
  <c r="F28" i="1"/>
  <c r="F8" i="1"/>
  <c r="Y8" i="1"/>
  <c r="F22" i="1"/>
  <c r="Y22" i="1"/>
  <c r="F7" i="1"/>
  <c r="Y7" i="1"/>
  <c r="F17" i="1"/>
  <c r="Y17" i="1"/>
  <c r="F38" i="1"/>
  <c r="Y38" i="1"/>
  <c r="Y34" i="1"/>
  <c r="F34" i="1"/>
  <c r="Y11" i="1"/>
  <c r="F11" i="1"/>
  <c r="Y37" i="1"/>
  <c r="F37" i="1"/>
  <c r="K6" i="1"/>
  <c r="S41" i="3"/>
  <c r="C63" i="3" s="1"/>
  <c r="C61" i="3"/>
  <c r="M61" i="3"/>
  <c r="I61" i="3"/>
  <c r="G61" i="3"/>
  <c r="K61" i="3"/>
  <c r="E61" i="3"/>
  <c r="Y23" i="1"/>
  <c r="F23" i="1"/>
  <c r="F16" i="1"/>
  <c r="Y16" i="1"/>
  <c r="F13" i="1"/>
  <c r="Y13" i="1"/>
  <c r="Y18" i="1"/>
  <c r="F18" i="1"/>
  <c r="Y10" i="1"/>
  <c r="F10" i="1"/>
  <c r="Y29" i="1"/>
  <c r="F29" i="1"/>
  <c r="F21" i="1"/>
  <c r="Y21" i="1"/>
  <c r="F20" i="1"/>
  <c r="Y20" i="1"/>
  <c r="F39" i="1"/>
  <c r="Y39" i="1"/>
  <c r="F25" i="1"/>
  <c r="Y25" i="1"/>
  <c r="Y33" i="1"/>
  <c r="F33" i="1"/>
  <c r="Y24" i="1"/>
  <c r="F24" i="1"/>
  <c r="Y14" i="1"/>
  <c r="F14" i="1"/>
  <c r="F27" i="1"/>
  <c r="Y27" i="1"/>
  <c r="F15" i="1"/>
  <c r="Y15" i="1"/>
  <c r="K62" i="3" l="1"/>
  <c r="C6" i="1"/>
  <c r="K42" i="1"/>
  <c r="B61" i="3"/>
  <c r="C42" i="1" l="1"/>
  <c r="E6" i="1"/>
  <c r="F6" i="1" l="1"/>
  <c r="E42" i="1"/>
  <c r="Y6" i="1"/>
  <c r="F42" i="1" l="1"/>
  <c r="AB3" i="1"/>
  <c r="AF3" i="1"/>
  <c r="AA3" i="1"/>
  <c r="AD3" i="1"/>
  <c r="AC3" i="1"/>
  <c r="AE3" i="1"/>
</calcChain>
</file>

<file path=xl/sharedStrings.xml><?xml version="1.0" encoding="utf-8"?>
<sst xmlns="http://schemas.openxmlformats.org/spreadsheetml/2006/main" count="295" uniqueCount="98">
  <si>
    <t>Mathematik</t>
  </si>
  <si>
    <t>Nr.</t>
  </si>
  <si>
    <t>Name</t>
  </si>
  <si>
    <t>1.HJ</t>
  </si>
  <si>
    <t>2.HJ</t>
  </si>
  <si>
    <t>Mittelwerte</t>
  </si>
  <si>
    <t>M</t>
  </si>
  <si>
    <t>V</t>
  </si>
  <si>
    <t>große Leistungsnachweise</t>
  </si>
  <si>
    <t>kleine Leistungsnachweise</t>
  </si>
  <si>
    <t>Note</t>
  </si>
  <si>
    <t>Mitarb./Verhalten</t>
  </si>
  <si>
    <t>:</t>
  </si>
  <si>
    <t>Bedienungsanleitung:</t>
  </si>
  <si>
    <t>Gewichtung g:k=</t>
  </si>
  <si>
    <t>Übersicht:</t>
  </si>
  <si>
    <t>Gesamtnote:</t>
  </si>
  <si>
    <t>Anzahl:</t>
  </si>
  <si>
    <t>Histogramm:</t>
  </si>
  <si>
    <t>(große:kleine LN)</t>
  </si>
  <si>
    <t>mdl RA</t>
  </si>
  <si>
    <t>mdl UB</t>
  </si>
  <si>
    <t>Auto-Bem.</t>
  </si>
  <si>
    <t>Einstellungen:</t>
  </si>
  <si>
    <t>Schuljahr:</t>
  </si>
  <si>
    <t>Klasse:</t>
  </si>
  <si>
    <t>Fach:</t>
  </si>
  <si>
    <t xml:space="preserve">Lehrkraft: </t>
  </si>
  <si>
    <t>Schienle J., StR</t>
  </si>
  <si>
    <t>Gewicht große LN:</t>
  </si>
  <si>
    <t>Gewicht kleine LN:</t>
  </si>
  <si>
    <t>Schülerliste:</t>
  </si>
  <si>
    <t>Schüler</t>
  </si>
  <si>
    <t>Zusatz aufgrund äußerer Form o.ä.</t>
  </si>
  <si>
    <t>Summe</t>
  </si>
  <si>
    <t>Erwartungshorizont</t>
  </si>
  <si>
    <t>Mittelwert</t>
  </si>
  <si>
    <t>mittl. Aufgabenerfüllung</t>
  </si>
  <si>
    <t>Datum</t>
  </si>
  <si>
    <t>Bem.</t>
  </si>
  <si>
    <t>vergeben bis einschl.</t>
  </si>
  <si>
    <t>Prozentsatz entspricht BE</t>
  </si>
  <si>
    <t>vergeben bei BE</t>
  </si>
  <si>
    <t>Notendurchschnitt:</t>
  </si>
  <si>
    <t>1</t>
  </si>
  <si>
    <t>2a</t>
  </si>
  <si>
    <t>2b</t>
  </si>
  <si>
    <t>SA1</t>
  </si>
  <si>
    <t>SA2</t>
  </si>
  <si>
    <t>SA3</t>
  </si>
  <si>
    <t>SA4</t>
  </si>
  <si>
    <t>Ex1</t>
  </si>
  <si>
    <t>Ex2</t>
  </si>
  <si>
    <t>Ex3</t>
  </si>
  <si>
    <t>Ex4</t>
  </si>
  <si>
    <t>HA fehlt</t>
  </si>
  <si>
    <t>esseidenn es werden nur 2 Schulaufgaben</t>
  </si>
  <si>
    <t>(Gewicht große:kleine LN laut GSO in der Regel 2:1</t>
  </si>
  <si>
    <t>3. Mündliche Noten werden direkt im Blatt "Übersicht" eingetragen.</t>
  </si>
  <si>
    <t>Zur Anpassung des Notenschlüssels die in der unteren Hälfte des Blattes dunkelrot gefärbten Zahlen anpassen.</t>
  </si>
  <si>
    <t>4. Schriftliche LN: Im jeweiligen Blatt nur die erreichten BE eintragen. Noten werden automatisch vergeben.</t>
  </si>
  <si>
    <t>Jahresendnoten werden automatisch in der Übersicht berechnet.</t>
  </si>
  <si>
    <t>1. Für jede betreute Klasse mache man eine Kopie dieser Datei.</t>
  </si>
  <si>
    <t>Sie wird automatisch in die anderen Blätter übernommen.</t>
  </si>
  <si>
    <t xml:space="preserve">2. Im ersten Blatt trage man oben Schuljahr, Klasse, Fach usw. ein. Unten die Schülerliste eintragen. </t>
  </si>
  <si>
    <t>Noten werden automatisch in Übersicht übernommen, sobald Datum (dunkelrot) im jew. LN-Blatt eingetragen wird!</t>
  </si>
  <si>
    <t>geschrieben, dann 1:1. Für "Exenfächer" ist 0:1 möglich)</t>
  </si>
  <si>
    <t>Bemerkungen zum Verhalten</t>
  </si>
  <si>
    <t>g.LN</t>
  </si>
  <si>
    <t>k.LN</t>
  </si>
  <si>
    <t>Schnt</t>
  </si>
  <si>
    <t>"Notenbogen"</t>
  </si>
  <si>
    <t>Stand</t>
  </si>
  <si>
    <t>dass Gründe des Versagens zu finden sind und dass die Versetzung gefährdet sein kann.</t>
  </si>
  <si>
    <t>Falls der Gesamtdurchschnitt schlechter als 4,2 ist, weist die Spalte "Auto-Bemerkung" durch "GdV" darauf hin,</t>
  </si>
  <si>
    <t>Steht ein Schüler auf etwas zwischen "komma5" und "komma55", weist darauf die Bemerkung "Kippe" hin.</t>
  </si>
  <si>
    <t>Noten in Schulaufgaben oder Exen werden automatisch unterstrichen, wenn diese Leistung im Vergleich zu den</t>
  </si>
  <si>
    <t>übrigen Schulaufgabenund Exen deutlich schlechter ist.</t>
  </si>
  <si>
    <t>7L1</t>
  </si>
  <si>
    <t>BE</t>
  </si>
  <si>
    <t>kleinste Einheit:</t>
  </si>
  <si>
    <t>Notenhistogramm:</t>
  </si>
  <si>
    <t>Strichliste</t>
  </si>
  <si>
    <t>BE-Häufigkeiten:</t>
  </si>
  <si>
    <t>Häuf.</t>
  </si>
  <si>
    <t>HA vorgestellt</t>
  </si>
  <si>
    <t>In jedem LN kann nun beim Notenschlüssel</t>
  </si>
  <si>
    <t>festgelegt werden, ob halbe BE gegeben werden oder nicht.</t>
  </si>
  <si>
    <t>Und es wird automatisch eine Strichliste der BE-Häufigkeiten erzeugt</t>
  </si>
  <si>
    <t xml:space="preserve">Gewichte&gt;&gt; </t>
  </si>
  <si>
    <t>Bem: bei mehr als 36 Schüler(inne)n passt die ganze Klasse nicht mehr auf ein Blatt beim Ausdrucken der Notenübersicht</t>
  </si>
  <si>
    <t>Bei den großen LN müssen in der Übersicht die Gewichte eingetragen werden, damit die</t>
  </si>
  <si>
    <t>Gesamtnote korrekt berechnet wird. Bei SA die noch nicht geschrieben sind</t>
  </si>
  <si>
    <t>lasse die Gewichte auf 0 !</t>
  </si>
  <si>
    <t>ggf. Nachname</t>
  </si>
  <si>
    <t>ggf. Vorname</t>
  </si>
  <si>
    <t>2020-2021</t>
  </si>
  <si>
    <t>Festlegung: vergeben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</si>
</sst>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/m/;@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7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3" xfId="0" applyFont="1" applyBorder="1"/>
    <xf numFmtId="0" fontId="1" fillId="0" borderId="11" xfId="0" applyFont="1" applyBorder="1"/>
    <xf numFmtId="0" fontId="1" fillId="0" borderId="2" xfId="0" applyFont="1" applyBorder="1"/>
    <xf numFmtId="0" fontId="1" fillId="0" borderId="12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21" xfId="0" applyFont="1" applyBorder="1"/>
    <xf numFmtId="0" fontId="1" fillId="0" borderId="22" xfId="0" applyFont="1" applyBorder="1"/>
    <xf numFmtId="2" fontId="1" fillId="0" borderId="23" xfId="0" applyNumberFormat="1" applyFont="1" applyBorder="1"/>
    <xf numFmtId="2" fontId="1" fillId="0" borderId="24" xfId="0" applyNumberFormat="1" applyFont="1" applyBorder="1"/>
    <xf numFmtId="0" fontId="2" fillId="0" borderId="4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2" fillId="0" borderId="26" xfId="0" applyFont="1" applyBorder="1"/>
    <xf numFmtId="49" fontId="2" fillId="0" borderId="27" xfId="0" applyNumberFormat="1" applyFont="1" applyBorder="1"/>
    <xf numFmtId="49" fontId="2" fillId="0" borderId="16" xfId="0" applyNumberFormat="1" applyFont="1" applyBorder="1"/>
    <xf numFmtId="49" fontId="2" fillId="0" borderId="28" xfId="0" applyNumberFormat="1" applyFont="1" applyBorder="1"/>
    <xf numFmtId="49" fontId="2" fillId="0" borderId="15" xfId="0" applyNumberFormat="1" applyFont="1" applyBorder="1"/>
    <xf numFmtId="49" fontId="2" fillId="0" borderId="0" xfId="0" applyNumberFormat="1" applyFont="1" applyFill="1" applyBorder="1"/>
    <xf numFmtId="0" fontId="1" fillId="0" borderId="29" xfId="0" applyFont="1" applyBorder="1"/>
    <xf numFmtId="0" fontId="1" fillId="0" borderId="1" xfId="0" applyFont="1" applyBorder="1"/>
    <xf numFmtId="0" fontId="2" fillId="0" borderId="11" xfId="0" applyFont="1" applyBorder="1"/>
    <xf numFmtId="0" fontId="1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3" xfId="0" applyFont="1" applyBorder="1"/>
    <xf numFmtId="2" fontId="2" fillId="0" borderId="8" xfId="0" applyNumberFormat="1" applyFont="1" applyBorder="1"/>
    <xf numFmtId="9" fontId="9" fillId="0" borderId="32" xfId="0" applyNumberFormat="1" applyFont="1" applyBorder="1"/>
    <xf numFmtId="9" fontId="9" fillId="0" borderId="36" xfId="0" applyNumberFormat="1" applyFont="1" applyBorder="1"/>
    <xf numFmtId="9" fontId="9" fillId="0" borderId="37" xfId="0" applyNumberFormat="1" applyFont="1" applyBorder="1"/>
    <xf numFmtId="14" fontId="8" fillId="0" borderId="0" xfId="0" applyNumberFormat="1" applyFont="1" applyAlignment="1">
      <alignment horizontal="center"/>
    </xf>
    <xf numFmtId="0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34" xfId="0" applyFont="1" applyBorder="1"/>
    <xf numFmtId="0" fontId="4" fillId="0" borderId="38" xfId="0" applyFont="1" applyBorder="1"/>
    <xf numFmtId="0" fontId="3" fillId="0" borderId="40" xfId="0" applyFont="1" applyBorder="1" applyAlignment="1">
      <alignment horizontal="right"/>
    </xf>
    <xf numFmtId="0" fontId="3" fillId="0" borderId="30" xfId="0" applyFont="1" applyBorder="1" applyAlignment="1">
      <alignment horizontal="right"/>
    </xf>
    <xf numFmtId="0" fontId="6" fillId="0" borderId="41" xfId="0" applyFont="1" applyBorder="1"/>
    <xf numFmtId="49" fontId="1" fillId="0" borderId="30" xfId="0" applyNumberFormat="1" applyFont="1" applyBorder="1"/>
    <xf numFmtId="49" fontId="1" fillId="0" borderId="34" xfId="0" applyNumberFormat="1" applyFont="1" applyBorder="1"/>
    <xf numFmtId="0" fontId="2" fillId="0" borderId="30" xfId="0" applyFont="1" applyBorder="1"/>
    <xf numFmtId="164" fontId="0" fillId="0" borderId="0" xfId="0" applyNumberFormat="1" applyBorder="1" applyAlignment="1">
      <alignment horizontal="center"/>
    </xf>
    <xf numFmtId="49" fontId="6" fillId="0" borderId="45" xfId="0" applyNumberFormat="1" applyFont="1" applyBorder="1"/>
    <xf numFmtId="49" fontId="0" fillId="0" borderId="27" xfId="0" applyNumberFormat="1" applyBorder="1"/>
    <xf numFmtId="49" fontId="6" fillId="0" borderId="28" xfId="0" applyNumberFormat="1" applyFont="1" applyBorder="1"/>
    <xf numFmtId="49" fontId="0" fillId="0" borderId="46" xfId="0" applyNumberFormat="1" applyBorder="1"/>
    <xf numFmtId="0" fontId="4" fillId="0" borderId="47" xfId="0" applyFont="1" applyBorder="1"/>
    <xf numFmtId="0" fontId="4" fillId="0" borderId="21" xfId="0" applyFont="1" applyBorder="1"/>
    <xf numFmtId="0" fontId="4" fillId="0" borderId="22" xfId="0" applyFont="1" applyBorder="1"/>
    <xf numFmtId="0" fontId="11" fillId="0" borderId="21" xfId="0" applyFont="1" applyBorder="1"/>
    <xf numFmtId="9" fontId="13" fillId="0" borderId="48" xfId="0" applyNumberFormat="1" applyFont="1" applyBorder="1"/>
    <xf numFmtId="0" fontId="11" fillId="0" borderId="39" xfId="0" applyFont="1" applyBorder="1"/>
    <xf numFmtId="0" fontId="0" fillId="0" borderId="49" xfId="0" applyBorder="1"/>
    <xf numFmtId="165" fontId="5" fillId="0" borderId="9" xfId="0" applyNumberFormat="1" applyFont="1" applyBorder="1"/>
    <xf numFmtId="165" fontId="5" fillId="0" borderId="5" xfId="0" applyNumberFormat="1" applyFont="1" applyBorder="1"/>
    <xf numFmtId="0" fontId="2" fillId="0" borderId="27" xfId="0" applyFont="1" applyBorder="1"/>
    <xf numFmtId="165" fontId="5" fillId="0" borderId="4" xfId="0" applyNumberFormat="1" applyFont="1" applyBorder="1"/>
    <xf numFmtId="0" fontId="1" fillId="0" borderId="3" xfId="0" applyNumberFormat="1" applyFont="1" applyBorder="1"/>
    <xf numFmtId="0" fontId="2" fillId="0" borderId="13" xfId="0" applyFont="1" applyBorder="1"/>
    <xf numFmtId="0" fontId="6" fillId="0" borderId="27" xfId="0" applyFont="1" applyBorder="1"/>
    <xf numFmtId="0" fontId="6" fillId="0" borderId="17" xfId="0" applyFont="1" applyBorder="1"/>
    <xf numFmtId="0" fontId="6" fillId="0" borderId="46" xfId="0" applyFont="1" applyBorder="1"/>
    <xf numFmtId="0" fontId="6" fillId="0" borderId="26" xfId="0" applyFont="1" applyBorder="1"/>
    <xf numFmtId="0" fontId="6" fillId="0" borderId="45" xfId="0" applyFont="1" applyBorder="1"/>
    <xf numFmtId="0" fontId="6" fillId="0" borderId="1" xfId="0" applyFont="1" applyBorder="1"/>
    <xf numFmtId="0" fontId="0" fillId="0" borderId="51" xfId="0" applyFont="1" applyBorder="1"/>
    <xf numFmtId="0" fontId="0" fillId="0" borderId="52" xfId="0" applyFont="1" applyBorder="1"/>
    <xf numFmtId="0" fontId="0" fillId="0" borderId="29" xfId="0" applyFont="1" applyBorder="1"/>
    <xf numFmtId="0" fontId="0" fillId="0" borderId="1" xfId="0" applyFont="1" applyBorder="1"/>
    <xf numFmtId="0" fontId="6" fillId="0" borderId="4" xfId="0" applyFont="1" applyBorder="1"/>
    <xf numFmtId="0" fontId="0" fillId="0" borderId="9" xfId="0" applyFont="1" applyBorder="1"/>
    <xf numFmtId="0" fontId="0" fillId="0" borderId="5" xfId="0" applyFont="1" applyBorder="1"/>
    <xf numFmtId="0" fontId="0" fillId="0" borderId="40" xfId="0" applyFont="1" applyBorder="1"/>
    <xf numFmtId="0" fontId="0" fillId="0" borderId="4" xfId="0" applyFont="1" applyBorder="1"/>
    <xf numFmtId="0" fontId="0" fillId="0" borderId="13" xfId="0" applyFont="1" applyBorder="1"/>
    <xf numFmtId="0" fontId="0" fillId="0" borderId="7" xfId="0" applyFont="1" applyBorder="1"/>
    <xf numFmtId="0" fontId="0" fillId="0" borderId="30" xfId="0" applyFont="1" applyBorder="1"/>
    <xf numFmtId="0" fontId="0" fillId="0" borderId="31" xfId="0" applyFont="1" applyBorder="1"/>
    <xf numFmtId="0" fontId="0" fillId="0" borderId="53" xfId="0" applyFont="1" applyBorder="1"/>
    <xf numFmtId="0" fontId="0" fillId="0" borderId="44" xfId="0" applyFont="1" applyBorder="1"/>
    <xf numFmtId="0" fontId="0" fillId="0" borderId="54" xfId="0" applyFont="1" applyBorder="1"/>
    <xf numFmtId="0" fontId="6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165" fontId="5" fillId="0" borderId="50" xfId="0" applyNumberFormat="1" applyFont="1" applyBorder="1"/>
    <xf numFmtId="0" fontId="2" fillId="0" borderId="28" xfId="0" applyFont="1" applyBorder="1"/>
    <xf numFmtId="0" fontId="1" fillId="0" borderId="43" xfId="0" applyFont="1" applyBorder="1"/>
    <xf numFmtId="0" fontId="1" fillId="0" borderId="6" xfId="0" applyFont="1" applyBorder="1"/>
    <xf numFmtId="166" fontId="1" fillId="0" borderId="23" xfId="0" applyNumberFormat="1" applyFont="1" applyBorder="1"/>
    <xf numFmtId="166" fontId="1" fillId="0" borderId="24" xfId="0" applyNumberFormat="1" applyFont="1" applyBorder="1"/>
    <xf numFmtId="166" fontId="1" fillId="0" borderId="25" xfId="0" applyNumberFormat="1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50" xfId="0" applyFont="1" applyBorder="1"/>
    <xf numFmtId="0" fontId="15" fillId="0" borderId="44" xfId="0" applyFont="1" applyBorder="1"/>
    <xf numFmtId="0" fontId="0" fillId="0" borderId="49" xfId="0" applyFont="1" applyBorder="1"/>
    <xf numFmtId="0" fontId="0" fillId="0" borderId="50" xfId="0" applyFont="1" applyBorder="1"/>
    <xf numFmtId="0" fontId="0" fillId="0" borderId="56" xfId="0" applyFont="1" applyBorder="1"/>
    <xf numFmtId="2" fontId="1" fillId="0" borderId="22" xfId="0" applyNumberFormat="1" applyFont="1" applyBorder="1"/>
    <xf numFmtId="0" fontId="2" fillId="0" borderId="57" xfId="0" applyFont="1" applyBorder="1"/>
    <xf numFmtId="0" fontId="2" fillId="0" borderId="55" xfId="0" applyNumberFormat="1" applyFont="1" applyBorder="1" applyAlignment="1">
      <alignment horizontal="center"/>
    </xf>
    <xf numFmtId="165" fontId="5" fillId="0" borderId="6" xfId="0" applyNumberFormat="1" applyFont="1" applyBorder="1"/>
    <xf numFmtId="2" fontId="1" fillId="0" borderId="11" xfId="0" applyNumberFormat="1" applyFont="1" applyBorder="1"/>
    <xf numFmtId="2" fontId="1" fillId="0" borderId="3" xfId="0" applyNumberFormat="1" applyFont="1" applyBorder="1"/>
    <xf numFmtId="2" fontId="1" fillId="0" borderId="55" xfId="0" applyNumberFormat="1" applyFont="1" applyBorder="1"/>
    <xf numFmtId="166" fontId="1" fillId="0" borderId="21" xfId="0" applyNumberFormat="1" applyFont="1" applyBorder="1"/>
    <xf numFmtId="0" fontId="2" fillId="0" borderId="9" xfId="0" applyFont="1" applyBorder="1" applyAlignment="1">
      <alignment horizontal="center"/>
    </xf>
    <xf numFmtId="0" fontId="15" fillId="0" borderId="6" xfId="0" applyFont="1" applyBorder="1"/>
    <xf numFmtId="0" fontId="9" fillId="0" borderId="0" xfId="0" applyFont="1"/>
    <xf numFmtId="0" fontId="0" fillId="0" borderId="56" xfId="0" applyBorder="1"/>
    <xf numFmtId="0" fontId="2" fillId="0" borderId="31" xfId="0" applyFont="1" applyBorder="1"/>
    <xf numFmtId="0" fontId="2" fillId="0" borderId="7" xfId="0" applyFont="1" applyBorder="1"/>
    <xf numFmtId="0" fontId="2" fillId="0" borderId="8" xfId="0" applyFont="1" applyBorder="1"/>
    <xf numFmtId="1" fontId="5" fillId="0" borderId="31" xfId="0" applyNumberFormat="1" applyFont="1" applyBorder="1"/>
    <xf numFmtId="1" fontId="5" fillId="0" borderId="5" xfId="0" applyNumberFormat="1" applyFont="1" applyBorder="1"/>
    <xf numFmtId="1" fontId="5" fillId="0" borderId="4" xfId="0" applyNumberFormat="1" applyFont="1" applyBorder="1"/>
    <xf numFmtId="1" fontId="5" fillId="0" borderId="40" xfId="0" applyNumberFormat="1" applyFont="1" applyBorder="1"/>
    <xf numFmtId="0" fontId="2" fillId="0" borderId="58" xfId="0" applyFont="1" applyBorder="1"/>
    <xf numFmtId="0" fontId="0" fillId="0" borderId="0" xfId="0" applyNumberFormat="1"/>
    <xf numFmtId="9" fontId="11" fillId="0" borderId="1" xfId="0" applyNumberFormat="1" applyFont="1" applyBorder="1" applyAlignment="1"/>
    <xf numFmtId="9" fontId="13" fillId="0" borderId="42" xfId="0" applyNumberFormat="1" applyFont="1" applyBorder="1" applyAlignment="1"/>
    <xf numFmtId="9" fontId="16" fillId="0" borderId="48" xfId="0" applyNumberFormat="1" applyFont="1" applyBorder="1"/>
    <xf numFmtId="0" fontId="6" fillId="0" borderId="45" xfId="0" applyFont="1" applyBorder="1" applyAlignment="1">
      <alignment horizontal="left"/>
    </xf>
    <xf numFmtId="0" fontId="6" fillId="0" borderId="4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Standard" xfId="0" builtinId="0"/>
  </cellStyles>
  <dxfs count="21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rgb="FFFF0000"/>
        </patternFill>
      </fill>
    </dxf>
    <dxf>
      <font>
        <u/>
      </font>
    </dxf>
    <dxf>
      <font>
        <u/>
      </font>
    </dxf>
    <dxf>
      <fill>
        <patternFill>
          <bgColor rgb="FFFFA3A3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FFA3A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Übersicht!$AA$3:$AF$3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A-4CBE-B4D2-C5CBFB25B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803456"/>
        <c:axId val="74485760"/>
      </c:barChart>
      <c:catAx>
        <c:axId val="138803456"/>
        <c:scaling>
          <c:orientation val="minMax"/>
        </c:scaling>
        <c:delete val="0"/>
        <c:axPos val="b"/>
        <c:majorTickMark val="out"/>
        <c:minorTickMark val="none"/>
        <c:tickLblPos val="nextTo"/>
        <c:crossAx val="74485760"/>
        <c:crosses val="autoZero"/>
        <c:auto val="1"/>
        <c:lblAlgn val="ctr"/>
        <c:lblOffset val="100"/>
        <c:noMultiLvlLbl val="0"/>
      </c:catAx>
      <c:valAx>
        <c:axId val="74485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8803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('SA1'!$C$61,'SA1'!$E$61,'SA1'!$G$61,'SA1'!$I$61,'SA1'!$K$61,'SA1'!$M$61)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6-4049-B0B9-AC7540744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95328"/>
        <c:axId val="74597120"/>
      </c:barChart>
      <c:catAx>
        <c:axId val="74595328"/>
        <c:scaling>
          <c:orientation val="minMax"/>
        </c:scaling>
        <c:delete val="0"/>
        <c:axPos val="b"/>
        <c:majorTickMark val="out"/>
        <c:minorTickMark val="none"/>
        <c:tickLblPos val="nextTo"/>
        <c:crossAx val="74597120"/>
        <c:crosses val="autoZero"/>
        <c:auto val="1"/>
        <c:lblAlgn val="ctr"/>
        <c:lblOffset val="100"/>
        <c:noMultiLvlLbl val="0"/>
      </c:catAx>
      <c:valAx>
        <c:axId val="7459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9532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('SA2'!$C$61,'SA2'!$E$61,'SA2'!$G$61,'SA2'!$I$61,'SA2'!$K$61,'SA2'!$M$61)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F9-4C22-AB57-6D5D4E2A2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43104"/>
        <c:axId val="74544640"/>
      </c:barChart>
      <c:catAx>
        <c:axId val="74543104"/>
        <c:scaling>
          <c:orientation val="minMax"/>
        </c:scaling>
        <c:delete val="0"/>
        <c:axPos val="b"/>
        <c:majorTickMark val="out"/>
        <c:minorTickMark val="none"/>
        <c:tickLblPos val="nextTo"/>
        <c:crossAx val="74544640"/>
        <c:crosses val="autoZero"/>
        <c:auto val="1"/>
        <c:lblAlgn val="ctr"/>
        <c:lblOffset val="100"/>
        <c:noMultiLvlLbl val="0"/>
      </c:catAx>
      <c:valAx>
        <c:axId val="745446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43104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('SA3'!$C$61,'SA3'!$E$61,'SA3'!$G$61,'SA3'!$I$61,'SA3'!$K$61,'SA3'!$M$61)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C-410C-BEB9-A2C5958DA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18304"/>
        <c:axId val="74819840"/>
      </c:barChart>
      <c:catAx>
        <c:axId val="74818304"/>
        <c:scaling>
          <c:orientation val="minMax"/>
        </c:scaling>
        <c:delete val="0"/>
        <c:axPos val="b"/>
        <c:majorTickMark val="out"/>
        <c:minorTickMark val="none"/>
        <c:tickLblPos val="nextTo"/>
        <c:crossAx val="74819840"/>
        <c:crosses val="autoZero"/>
        <c:auto val="1"/>
        <c:lblAlgn val="ctr"/>
        <c:lblOffset val="100"/>
        <c:noMultiLvlLbl val="0"/>
      </c:catAx>
      <c:valAx>
        <c:axId val="74819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18304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('SA4'!$C$61,'SA4'!$E$61,'SA4'!$G$61,'SA4'!$I$61,'SA4'!$K$61,'SA4'!$M$61)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D-487F-B231-887CF026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66528"/>
        <c:axId val="74968064"/>
      </c:barChart>
      <c:catAx>
        <c:axId val="74966528"/>
        <c:scaling>
          <c:orientation val="minMax"/>
        </c:scaling>
        <c:delete val="0"/>
        <c:axPos val="b"/>
        <c:majorTickMark val="out"/>
        <c:minorTickMark val="none"/>
        <c:tickLblPos val="nextTo"/>
        <c:crossAx val="74968064"/>
        <c:crosses val="autoZero"/>
        <c:auto val="1"/>
        <c:lblAlgn val="ctr"/>
        <c:lblOffset val="100"/>
        <c:noMultiLvlLbl val="0"/>
      </c:catAx>
      <c:valAx>
        <c:axId val="749680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96652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('Ex1'!$C$61,'Ex1'!$E$61,'Ex1'!$G$61,'Ex1'!$I$61,'Ex1'!$K$61,'Ex1'!$M$61)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3-4A54-A9EE-00F72577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016448"/>
        <c:axId val="75030528"/>
      </c:barChart>
      <c:catAx>
        <c:axId val="75016448"/>
        <c:scaling>
          <c:orientation val="minMax"/>
        </c:scaling>
        <c:delete val="0"/>
        <c:axPos val="b"/>
        <c:majorTickMark val="out"/>
        <c:minorTickMark val="none"/>
        <c:tickLblPos val="nextTo"/>
        <c:crossAx val="75030528"/>
        <c:crosses val="autoZero"/>
        <c:auto val="1"/>
        <c:lblAlgn val="ctr"/>
        <c:lblOffset val="100"/>
        <c:noMultiLvlLbl val="0"/>
      </c:catAx>
      <c:valAx>
        <c:axId val="75030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1644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('Ex2'!$C$61,'Ex2'!$E$61,'Ex2'!$G$61,'Ex2'!$I$61,'Ex2'!$K$61,'Ex2'!$M$61)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9-481A-A06C-24DE79B6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865664"/>
        <c:axId val="74871552"/>
      </c:barChart>
      <c:catAx>
        <c:axId val="74865664"/>
        <c:scaling>
          <c:orientation val="minMax"/>
        </c:scaling>
        <c:delete val="0"/>
        <c:axPos val="b"/>
        <c:majorTickMark val="out"/>
        <c:minorTickMark val="none"/>
        <c:tickLblPos val="nextTo"/>
        <c:crossAx val="74871552"/>
        <c:crosses val="autoZero"/>
        <c:auto val="1"/>
        <c:lblAlgn val="ctr"/>
        <c:lblOffset val="100"/>
        <c:noMultiLvlLbl val="0"/>
      </c:catAx>
      <c:valAx>
        <c:axId val="74871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865664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('Ex3'!$C$61,'Ex3'!$E$61,'Ex3'!$G$61,'Ex3'!$I$61,'Ex3'!$K$61,'Ex3'!$M$61)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04-4D80-96D4-05A15401C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132928"/>
        <c:axId val="75134464"/>
      </c:barChart>
      <c:catAx>
        <c:axId val="75132928"/>
        <c:scaling>
          <c:orientation val="minMax"/>
        </c:scaling>
        <c:delete val="0"/>
        <c:axPos val="b"/>
        <c:majorTickMark val="out"/>
        <c:minorTickMark val="none"/>
        <c:tickLblPos val="nextTo"/>
        <c:crossAx val="75134464"/>
        <c:crosses val="autoZero"/>
        <c:auto val="1"/>
        <c:lblAlgn val="ctr"/>
        <c:lblOffset val="100"/>
        <c:noMultiLvlLbl val="0"/>
      </c:catAx>
      <c:valAx>
        <c:axId val="751344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132928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('Ex4'!$C$61,'Ex4'!$E$61,'Ex4'!$G$61,'Ex4'!$I$61,'Ex4'!$K$61,'Ex4'!$M$61)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F-43FB-99E4-66AF837DB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15904"/>
        <c:axId val="74717440"/>
      </c:barChart>
      <c:catAx>
        <c:axId val="74715904"/>
        <c:scaling>
          <c:orientation val="minMax"/>
        </c:scaling>
        <c:delete val="0"/>
        <c:axPos val="b"/>
        <c:majorTickMark val="out"/>
        <c:minorTickMark val="none"/>
        <c:tickLblPos val="nextTo"/>
        <c:crossAx val="74717440"/>
        <c:crosses val="autoZero"/>
        <c:auto val="1"/>
        <c:lblAlgn val="ctr"/>
        <c:lblOffset val="100"/>
        <c:noMultiLvlLbl val="0"/>
      </c:catAx>
      <c:valAx>
        <c:axId val="74717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715904"/>
        <c:crosses val="autoZero"/>
        <c:crossBetween val="between"/>
        <c:majorUnit val="2"/>
      </c:valAx>
    </c:plotArea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9524</xdr:colOff>
      <xdr:row>6</xdr:row>
      <xdr:rowOff>85725</xdr:rowOff>
    </xdr:from>
    <xdr:to>
      <xdr:col>32</xdr:col>
      <xdr:colOff>85725</xdr:colOff>
      <xdr:row>19</xdr:row>
      <xdr:rowOff>123825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64</xdr:row>
      <xdr:rowOff>9524</xdr:rowOff>
    </xdr:from>
    <xdr:to>
      <xdr:col>16</xdr:col>
      <xdr:colOff>9525</xdr:colOff>
      <xdr:row>76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9"/>
  <sheetViews>
    <sheetView tabSelected="1" workbookViewId="0">
      <selection activeCell="B23" sqref="B23"/>
    </sheetView>
  </sheetViews>
  <sheetFormatPr baseColWidth="10" defaultRowHeight="15" x14ac:dyDescent="0.25"/>
  <cols>
    <col min="1" max="1" width="4.7109375" customWidth="1"/>
    <col min="2" max="2" width="28" customWidth="1"/>
    <col min="3" max="3" width="17.42578125" customWidth="1"/>
    <col min="4" max="4" width="14.5703125" customWidth="1"/>
  </cols>
  <sheetData>
    <row r="2" spans="2:5" x14ac:dyDescent="0.25">
      <c r="B2" s="31" t="s">
        <v>23</v>
      </c>
      <c r="E2" s="31" t="s">
        <v>13</v>
      </c>
    </row>
    <row r="3" spans="2:5" x14ac:dyDescent="0.25">
      <c r="B3" s="34" t="s">
        <v>24</v>
      </c>
      <c r="C3" s="109" t="s">
        <v>96</v>
      </c>
      <c r="E3" t="s">
        <v>62</v>
      </c>
    </row>
    <row r="4" spans="2:5" x14ac:dyDescent="0.25">
      <c r="B4" s="34" t="s">
        <v>25</v>
      </c>
      <c r="C4" s="109" t="s">
        <v>78</v>
      </c>
      <c r="E4" t="s">
        <v>64</v>
      </c>
    </row>
    <row r="5" spans="2:5" x14ac:dyDescent="0.25">
      <c r="B5" s="35" t="s">
        <v>26</v>
      </c>
      <c r="C5" s="109" t="s">
        <v>0</v>
      </c>
      <c r="E5" t="s">
        <v>63</v>
      </c>
    </row>
    <row r="6" spans="2:5" x14ac:dyDescent="0.25">
      <c r="B6" s="35" t="s">
        <v>27</v>
      </c>
      <c r="C6" s="109" t="s">
        <v>28</v>
      </c>
      <c r="E6" t="s">
        <v>58</v>
      </c>
    </row>
    <row r="7" spans="2:5" x14ac:dyDescent="0.25">
      <c r="B7" s="35" t="s">
        <v>29</v>
      </c>
      <c r="C7" s="110">
        <v>2</v>
      </c>
      <c r="E7" t="s">
        <v>60</v>
      </c>
    </row>
    <row r="8" spans="2:5" x14ac:dyDescent="0.25">
      <c r="B8" s="35" t="s">
        <v>30</v>
      </c>
      <c r="C8" s="110">
        <v>1</v>
      </c>
      <c r="E8" t="s">
        <v>59</v>
      </c>
    </row>
    <row r="9" spans="2:5" x14ac:dyDescent="0.25">
      <c r="B9" t="s">
        <v>57</v>
      </c>
      <c r="E9" t="s">
        <v>65</v>
      </c>
    </row>
    <row r="10" spans="2:5" x14ac:dyDescent="0.25">
      <c r="B10" s="111" t="s">
        <v>56</v>
      </c>
      <c r="E10" t="s">
        <v>61</v>
      </c>
    </row>
    <row r="11" spans="2:5" x14ac:dyDescent="0.25">
      <c r="B11" t="s">
        <v>66</v>
      </c>
      <c r="E11" t="s">
        <v>91</v>
      </c>
    </row>
    <row r="12" spans="2:5" x14ac:dyDescent="0.25">
      <c r="E12" t="s">
        <v>92</v>
      </c>
    </row>
    <row r="13" spans="2:5" x14ac:dyDescent="0.25">
      <c r="E13" t="s">
        <v>93</v>
      </c>
    </row>
    <row r="15" spans="2:5" x14ac:dyDescent="0.25">
      <c r="E15" t="s">
        <v>74</v>
      </c>
    </row>
    <row r="16" spans="2:5" x14ac:dyDescent="0.25">
      <c r="E16" t="s">
        <v>73</v>
      </c>
    </row>
    <row r="17" spans="1:5" x14ac:dyDescent="0.25">
      <c r="E17" t="s">
        <v>75</v>
      </c>
    </row>
    <row r="18" spans="1:5" x14ac:dyDescent="0.25">
      <c r="E18" t="s">
        <v>76</v>
      </c>
    </row>
    <row r="19" spans="1:5" x14ac:dyDescent="0.25">
      <c r="E19" t="s">
        <v>77</v>
      </c>
    </row>
    <row r="21" spans="1:5" x14ac:dyDescent="0.25">
      <c r="E21" t="s">
        <v>86</v>
      </c>
    </row>
    <row r="22" spans="1:5" x14ac:dyDescent="0.25">
      <c r="A22" s="31" t="s">
        <v>1</v>
      </c>
      <c r="B22" s="31" t="s">
        <v>31</v>
      </c>
      <c r="C22" t="s">
        <v>94</v>
      </c>
      <c r="D22" t="s">
        <v>95</v>
      </c>
      <c r="E22" t="s">
        <v>87</v>
      </c>
    </row>
    <row r="23" spans="1:5" x14ac:dyDescent="0.25">
      <c r="A23">
        <v>1</v>
      </c>
      <c r="B23" s="146" t="str">
        <f t="shared" ref="B23:B59" si="0">C23&amp;" "&amp;D23</f>
        <v xml:space="preserve"> </v>
      </c>
      <c r="E23" t="s">
        <v>88</v>
      </c>
    </row>
    <row r="24" spans="1:5" x14ac:dyDescent="0.25">
      <c r="A24">
        <f>A23+1</f>
        <v>2</v>
      </c>
      <c r="B24" s="146" t="str">
        <f t="shared" si="0"/>
        <v xml:space="preserve"> </v>
      </c>
    </row>
    <row r="25" spans="1:5" x14ac:dyDescent="0.25">
      <c r="A25">
        <f t="shared" ref="A25:A58" si="1">A24+1</f>
        <v>3</v>
      </c>
      <c r="B25" s="146" t="str">
        <f t="shared" si="0"/>
        <v xml:space="preserve"> </v>
      </c>
    </row>
    <row r="26" spans="1:5" x14ac:dyDescent="0.25">
      <c r="A26">
        <f t="shared" si="1"/>
        <v>4</v>
      </c>
      <c r="B26" s="146" t="str">
        <f t="shared" si="0"/>
        <v xml:space="preserve"> </v>
      </c>
    </row>
    <row r="27" spans="1:5" x14ac:dyDescent="0.25">
      <c r="A27">
        <f t="shared" si="1"/>
        <v>5</v>
      </c>
      <c r="B27" s="146" t="str">
        <f t="shared" si="0"/>
        <v xml:space="preserve"> </v>
      </c>
    </row>
    <row r="28" spans="1:5" x14ac:dyDescent="0.25">
      <c r="A28">
        <f t="shared" si="1"/>
        <v>6</v>
      </c>
      <c r="B28" s="146" t="str">
        <f t="shared" si="0"/>
        <v xml:space="preserve"> </v>
      </c>
    </row>
    <row r="29" spans="1:5" x14ac:dyDescent="0.25">
      <c r="A29">
        <f t="shared" si="1"/>
        <v>7</v>
      </c>
      <c r="B29" s="146" t="str">
        <f t="shared" si="0"/>
        <v xml:space="preserve"> </v>
      </c>
    </row>
    <row r="30" spans="1:5" x14ac:dyDescent="0.25">
      <c r="A30">
        <f t="shared" si="1"/>
        <v>8</v>
      </c>
      <c r="B30" s="146" t="str">
        <f t="shared" si="0"/>
        <v xml:space="preserve"> </v>
      </c>
    </row>
    <row r="31" spans="1:5" x14ac:dyDescent="0.25">
      <c r="A31">
        <f t="shared" si="1"/>
        <v>9</v>
      </c>
      <c r="B31" s="146" t="str">
        <f t="shared" si="0"/>
        <v xml:space="preserve"> </v>
      </c>
    </row>
    <row r="32" spans="1:5" x14ac:dyDescent="0.25">
      <c r="A32">
        <f t="shared" si="1"/>
        <v>10</v>
      </c>
      <c r="B32" s="146" t="str">
        <f t="shared" si="0"/>
        <v xml:space="preserve"> </v>
      </c>
    </row>
    <row r="33" spans="1:2" x14ac:dyDescent="0.25">
      <c r="A33">
        <f t="shared" si="1"/>
        <v>11</v>
      </c>
      <c r="B33" s="146" t="str">
        <f t="shared" si="0"/>
        <v xml:space="preserve"> </v>
      </c>
    </row>
    <row r="34" spans="1:2" x14ac:dyDescent="0.25">
      <c r="A34">
        <f t="shared" si="1"/>
        <v>12</v>
      </c>
      <c r="B34" s="146" t="str">
        <f t="shared" si="0"/>
        <v xml:space="preserve"> </v>
      </c>
    </row>
    <row r="35" spans="1:2" x14ac:dyDescent="0.25">
      <c r="A35">
        <f t="shared" si="1"/>
        <v>13</v>
      </c>
      <c r="B35" s="146" t="str">
        <f t="shared" si="0"/>
        <v xml:space="preserve"> </v>
      </c>
    </row>
    <row r="36" spans="1:2" x14ac:dyDescent="0.25">
      <c r="A36">
        <f t="shared" si="1"/>
        <v>14</v>
      </c>
      <c r="B36" s="146" t="str">
        <f t="shared" si="0"/>
        <v xml:space="preserve"> </v>
      </c>
    </row>
    <row r="37" spans="1:2" x14ac:dyDescent="0.25">
      <c r="A37">
        <f t="shared" si="1"/>
        <v>15</v>
      </c>
      <c r="B37" s="146" t="str">
        <f t="shared" si="0"/>
        <v xml:space="preserve"> </v>
      </c>
    </row>
    <row r="38" spans="1:2" x14ac:dyDescent="0.25">
      <c r="A38">
        <f t="shared" si="1"/>
        <v>16</v>
      </c>
      <c r="B38" s="146" t="str">
        <f t="shared" si="0"/>
        <v xml:space="preserve"> </v>
      </c>
    </row>
    <row r="39" spans="1:2" x14ac:dyDescent="0.25">
      <c r="A39">
        <f t="shared" si="1"/>
        <v>17</v>
      </c>
      <c r="B39" s="146" t="str">
        <f t="shared" si="0"/>
        <v xml:space="preserve"> </v>
      </c>
    </row>
    <row r="40" spans="1:2" x14ac:dyDescent="0.25">
      <c r="A40">
        <f t="shared" si="1"/>
        <v>18</v>
      </c>
      <c r="B40" s="146" t="str">
        <f t="shared" si="0"/>
        <v xml:space="preserve"> </v>
      </c>
    </row>
    <row r="41" spans="1:2" x14ac:dyDescent="0.25">
      <c r="A41">
        <f t="shared" si="1"/>
        <v>19</v>
      </c>
      <c r="B41" s="146" t="str">
        <f t="shared" si="0"/>
        <v xml:space="preserve"> </v>
      </c>
    </row>
    <row r="42" spans="1:2" x14ac:dyDescent="0.25">
      <c r="A42">
        <f t="shared" si="1"/>
        <v>20</v>
      </c>
      <c r="B42" s="146" t="str">
        <f t="shared" si="0"/>
        <v xml:space="preserve"> </v>
      </c>
    </row>
    <row r="43" spans="1:2" x14ac:dyDescent="0.25">
      <c r="A43">
        <f t="shared" si="1"/>
        <v>21</v>
      </c>
      <c r="B43" s="146" t="str">
        <f t="shared" si="0"/>
        <v xml:space="preserve"> </v>
      </c>
    </row>
    <row r="44" spans="1:2" x14ac:dyDescent="0.25">
      <c r="A44">
        <f t="shared" si="1"/>
        <v>22</v>
      </c>
      <c r="B44" s="146" t="str">
        <f t="shared" si="0"/>
        <v xml:space="preserve"> </v>
      </c>
    </row>
    <row r="45" spans="1:2" x14ac:dyDescent="0.25">
      <c r="A45">
        <f t="shared" si="1"/>
        <v>23</v>
      </c>
      <c r="B45" s="146" t="str">
        <f t="shared" si="0"/>
        <v xml:space="preserve"> </v>
      </c>
    </row>
    <row r="46" spans="1:2" x14ac:dyDescent="0.25">
      <c r="A46">
        <f t="shared" si="1"/>
        <v>24</v>
      </c>
      <c r="B46" s="146" t="str">
        <f t="shared" si="0"/>
        <v xml:space="preserve"> </v>
      </c>
    </row>
    <row r="47" spans="1:2" x14ac:dyDescent="0.25">
      <c r="A47">
        <f t="shared" si="1"/>
        <v>25</v>
      </c>
      <c r="B47" s="146" t="str">
        <f t="shared" si="0"/>
        <v xml:space="preserve"> </v>
      </c>
    </row>
    <row r="48" spans="1:2" x14ac:dyDescent="0.25">
      <c r="A48">
        <f t="shared" si="1"/>
        <v>26</v>
      </c>
      <c r="B48" s="146" t="str">
        <f t="shared" si="0"/>
        <v xml:space="preserve"> </v>
      </c>
    </row>
    <row r="49" spans="1:2" x14ac:dyDescent="0.25">
      <c r="A49">
        <f t="shared" si="1"/>
        <v>27</v>
      </c>
      <c r="B49" s="146" t="str">
        <f t="shared" si="0"/>
        <v xml:space="preserve"> </v>
      </c>
    </row>
    <row r="50" spans="1:2" x14ac:dyDescent="0.25">
      <c r="A50">
        <f t="shared" si="1"/>
        <v>28</v>
      </c>
      <c r="B50" s="146" t="str">
        <f t="shared" si="0"/>
        <v xml:space="preserve"> </v>
      </c>
    </row>
    <row r="51" spans="1:2" x14ac:dyDescent="0.25">
      <c r="A51">
        <f t="shared" si="1"/>
        <v>29</v>
      </c>
      <c r="B51" s="146" t="str">
        <f t="shared" si="0"/>
        <v xml:space="preserve"> </v>
      </c>
    </row>
    <row r="52" spans="1:2" x14ac:dyDescent="0.25">
      <c r="A52">
        <f t="shared" si="1"/>
        <v>30</v>
      </c>
      <c r="B52" s="146" t="str">
        <f t="shared" si="0"/>
        <v xml:space="preserve"> </v>
      </c>
    </row>
    <row r="53" spans="1:2" x14ac:dyDescent="0.25">
      <c r="A53">
        <f t="shared" si="1"/>
        <v>31</v>
      </c>
      <c r="B53" s="146" t="str">
        <f t="shared" si="0"/>
        <v xml:space="preserve"> </v>
      </c>
    </row>
    <row r="54" spans="1:2" x14ac:dyDescent="0.25">
      <c r="A54">
        <f t="shared" si="1"/>
        <v>32</v>
      </c>
      <c r="B54" s="146" t="str">
        <f t="shared" si="0"/>
        <v xml:space="preserve"> </v>
      </c>
    </row>
    <row r="55" spans="1:2" x14ac:dyDescent="0.25">
      <c r="A55">
        <f t="shared" si="1"/>
        <v>33</v>
      </c>
      <c r="B55" s="146" t="str">
        <f t="shared" si="0"/>
        <v xml:space="preserve"> </v>
      </c>
    </row>
    <row r="56" spans="1:2" x14ac:dyDescent="0.25">
      <c r="A56">
        <f t="shared" si="1"/>
        <v>34</v>
      </c>
      <c r="B56" s="146" t="str">
        <f t="shared" si="0"/>
        <v xml:space="preserve"> </v>
      </c>
    </row>
    <row r="57" spans="1:2" x14ac:dyDescent="0.25">
      <c r="A57">
        <f t="shared" si="1"/>
        <v>35</v>
      </c>
      <c r="B57" s="146" t="str">
        <f t="shared" si="0"/>
        <v xml:space="preserve"> </v>
      </c>
    </row>
    <row r="58" spans="1:2" x14ac:dyDescent="0.25">
      <c r="A58">
        <f t="shared" si="1"/>
        <v>36</v>
      </c>
      <c r="B58" s="146" t="str">
        <f t="shared" si="0"/>
        <v xml:space="preserve"> </v>
      </c>
    </row>
    <row r="59" spans="1:2" x14ac:dyDescent="0.25">
      <c r="A59" t="s">
        <v>90</v>
      </c>
      <c r="B59" s="146" t="str">
        <f t="shared" si="0"/>
        <v xml:space="preserve"> 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"3. Stegreifaufgabe im Fach "&amp;Fach</f>
        <v>3. Stegreifaufgabe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3. Stegreifaufgabe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3" priority="2">
      <formula>ISEVEN($A5)</formula>
    </cfRule>
  </conditionalFormatting>
  <conditionalFormatting sqref="S5:S40">
    <cfRule type="expression" dxfId="2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"4. Stegreifaufgabe im Fach "&amp;Fach</f>
        <v>4. Stegreifaufgabe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4. Stegreifaufgabe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1" priority="2">
      <formula>ISEVEN($A5)</formula>
    </cfRule>
  </conditionalFormatting>
  <conditionalFormatting sqref="S5:S40">
    <cfRule type="expression" dxfId="0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>
      <selection activeCell="C4" sqref="C4"/>
    </sheetView>
  </sheetViews>
  <sheetFormatPr baseColWidth="10" defaultRowHeight="15" x14ac:dyDescent="0.25"/>
  <cols>
    <col min="1" max="1" width="3.85546875" customWidth="1"/>
    <col min="2" max="2" width="22.28515625" customWidth="1"/>
    <col min="3" max="11" width="5" customWidth="1"/>
    <col min="12" max="12" width="27.7109375" customWidth="1"/>
  </cols>
  <sheetData>
    <row r="1" spans="1:12" x14ac:dyDescent="0.25">
      <c r="A1" s="31" t="str">
        <f>Klasse</f>
        <v>7L1</v>
      </c>
      <c r="C1" s="108" t="str">
        <f>Fach</f>
        <v>Mathematik</v>
      </c>
      <c r="G1" t="str">
        <f>Lehrkraft</f>
        <v>Schienle J., StR</v>
      </c>
      <c r="L1" s="108" t="str">
        <f>Schuljahr</f>
        <v>2020-2021</v>
      </c>
    </row>
    <row r="2" spans="1:12" x14ac:dyDescent="0.25">
      <c r="A2" s="31"/>
      <c r="C2" s="108"/>
      <c r="L2" s="108"/>
    </row>
    <row r="3" spans="1:12" ht="15.75" thickBot="1" x14ac:dyDescent="0.3">
      <c r="A3" s="86" t="s">
        <v>1</v>
      </c>
      <c r="B3" s="87" t="s">
        <v>2</v>
      </c>
      <c r="C3" s="88" t="s">
        <v>85</v>
      </c>
      <c r="D3" s="88"/>
      <c r="E3" s="89"/>
      <c r="F3" s="90" t="s">
        <v>55</v>
      </c>
      <c r="G3" s="88"/>
      <c r="H3" s="89"/>
      <c r="I3" s="150" t="s">
        <v>67</v>
      </c>
      <c r="J3" s="151"/>
      <c r="K3" s="151"/>
      <c r="L3" s="151"/>
    </row>
    <row r="4" spans="1:12" x14ac:dyDescent="0.25">
      <c r="A4" s="91">
        <v>1</v>
      </c>
      <c r="B4" s="84" t="str">
        <f>IF(Start!B23&lt;&gt;"",Start!B23,"")</f>
        <v xml:space="preserve"> </v>
      </c>
      <c r="C4" s="92"/>
      <c r="D4" s="93"/>
      <c r="E4" s="94"/>
      <c r="F4" s="95"/>
      <c r="G4" s="95"/>
      <c r="H4" s="94"/>
      <c r="I4" s="105"/>
      <c r="J4" s="123"/>
      <c r="K4" s="123"/>
      <c r="L4" s="123"/>
    </row>
    <row r="5" spans="1:12" x14ac:dyDescent="0.25">
      <c r="A5" s="96">
        <f>A4+1</f>
        <v>2</v>
      </c>
      <c r="B5" s="84" t="str">
        <f>IF(Start!B24&lt;&gt;"",Start!B24,"")</f>
        <v xml:space="preserve"> </v>
      </c>
      <c r="C5" s="97"/>
      <c r="D5" s="98"/>
      <c r="E5" s="99"/>
      <c r="F5" s="100"/>
      <c r="G5" s="100"/>
      <c r="H5" s="99"/>
      <c r="I5" s="106"/>
      <c r="J5" s="124"/>
      <c r="K5" s="124"/>
      <c r="L5" s="124"/>
    </row>
    <row r="6" spans="1:12" x14ac:dyDescent="0.25">
      <c r="A6" s="96">
        <f t="shared" ref="A6:A39" si="0">A5+1</f>
        <v>3</v>
      </c>
      <c r="B6" s="84" t="str">
        <f>IF(Start!B25&lt;&gt;"",Start!B25,"")</f>
        <v xml:space="preserve"> </v>
      </c>
      <c r="C6" s="97"/>
      <c r="D6" s="98"/>
      <c r="E6" s="99"/>
      <c r="F6" s="100"/>
      <c r="G6" s="100"/>
      <c r="H6" s="99"/>
      <c r="I6" s="106"/>
      <c r="J6" s="124"/>
      <c r="K6" s="124"/>
      <c r="L6" s="124"/>
    </row>
    <row r="7" spans="1:12" x14ac:dyDescent="0.25">
      <c r="A7" s="96">
        <f t="shared" si="0"/>
        <v>4</v>
      </c>
      <c r="B7" s="84" t="str">
        <f>IF(Start!B26&lt;&gt;"",Start!B26,"")</f>
        <v xml:space="preserve"> </v>
      </c>
      <c r="C7" s="97"/>
      <c r="D7" s="98"/>
      <c r="E7" s="99"/>
      <c r="F7" s="100"/>
      <c r="G7" s="100"/>
      <c r="H7" s="99"/>
      <c r="I7" s="106"/>
      <c r="J7" s="124"/>
      <c r="K7" s="124"/>
      <c r="L7" s="124"/>
    </row>
    <row r="8" spans="1:12" x14ac:dyDescent="0.25">
      <c r="A8" s="96">
        <f t="shared" si="0"/>
        <v>5</v>
      </c>
      <c r="B8" s="84" t="str">
        <f>IF(Start!B27&lt;&gt;"",Start!B27,"")</f>
        <v xml:space="preserve"> </v>
      </c>
      <c r="C8" s="97"/>
      <c r="D8" s="98"/>
      <c r="E8" s="99"/>
      <c r="F8" s="100"/>
      <c r="G8" s="100"/>
      <c r="H8" s="99"/>
      <c r="I8" s="106"/>
      <c r="J8" s="124"/>
      <c r="K8" s="124"/>
      <c r="L8" s="124"/>
    </row>
    <row r="9" spans="1:12" x14ac:dyDescent="0.25">
      <c r="A9" s="96">
        <f t="shared" si="0"/>
        <v>6</v>
      </c>
      <c r="B9" s="84" t="str">
        <f>IF(Start!B28&lt;&gt;"",Start!B28,"")</f>
        <v xml:space="preserve"> </v>
      </c>
      <c r="C9" s="97"/>
      <c r="D9" s="98"/>
      <c r="E9" s="99"/>
      <c r="F9" s="100"/>
      <c r="G9" s="100"/>
      <c r="H9" s="99"/>
      <c r="I9" s="106"/>
      <c r="J9" s="124"/>
      <c r="K9" s="124"/>
      <c r="L9" s="124"/>
    </row>
    <row r="10" spans="1:12" x14ac:dyDescent="0.25">
      <c r="A10" s="96">
        <f t="shared" si="0"/>
        <v>7</v>
      </c>
      <c r="B10" s="84" t="str">
        <f>IF(Start!B29&lt;&gt;"",Start!B29,"")</f>
        <v xml:space="preserve"> </v>
      </c>
      <c r="C10" s="97"/>
      <c r="D10" s="98"/>
      <c r="E10" s="99"/>
      <c r="F10" s="100"/>
      <c r="G10" s="100"/>
      <c r="H10" s="99"/>
      <c r="I10" s="106"/>
      <c r="J10" s="124"/>
      <c r="K10" s="124"/>
      <c r="L10" s="124"/>
    </row>
    <row r="11" spans="1:12" x14ac:dyDescent="0.25">
      <c r="A11" s="96">
        <f t="shared" si="0"/>
        <v>8</v>
      </c>
      <c r="B11" s="84" t="str">
        <f>IF(Start!B30&lt;&gt;"",Start!B30,"")</f>
        <v xml:space="preserve"> </v>
      </c>
      <c r="C11" s="97"/>
      <c r="D11" s="98"/>
      <c r="E11" s="99"/>
      <c r="F11" s="100"/>
      <c r="G11" s="100"/>
      <c r="H11" s="99"/>
      <c r="I11" s="106"/>
      <c r="J11" s="124"/>
      <c r="K11" s="124"/>
      <c r="L11" s="124"/>
    </row>
    <row r="12" spans="1:12" x14ac:dyDescent="0.25">
      <c r="A12" s="96">
        <f t="shared" si="0"/>
        <v>9</v>
      </c>
      <c r="B12" s="84" t="str">
        <f>IF(Start!B31&lt;&gt;"",Start!B31,"")</f>
        <v xml:space="preserve"> </v>
      </c>
      <c r="C12" s="97"/>
      <c r="D12" s="98"/>
      <c r="E12" s="99"/>
      <c r="F12" s="100"/>
      <c r="G12" s="100"/>
      <c r="H12" s="99"/>
      <c r="I12" s="106"/>
      <c r="J12" s="124"/>
      <c r="K12" s="124"/>
      <c r="L12" s="124"/>
    </row>
    <row r="13" spans="1:12" x14ac:dyDescent="0.25">
      <c r="A13" s="96">
        <f t="shared" si="0"/>
        <v>10</v>
      </c>
      <c r="B13" s="84" t="str">
        <f>IF(Start!B32&lt;&gt;"",Start!B32,"")</f>
        <v xml:space="preserve"> </v>
      </c>
      <c r="C13" s="97"/>
      <c r="D13" s="98"/>
      <c r="E13" s="99"/>
      <c r="F13" s="100"/>
      <c r="G13" s="100"/>
      <c r="H13" s="99"/>
      <c r="I13" s="106"/>
      <c r="J13" s="124"/>
      <c r="K13" s="124"/>
      <c r="L13" s="124"/>
    </row>
    <row r="14" spans="1:12" x14ac:dyDescent="0.25">
      <c r="A14" s="96">
        <f t="shared" si="0"/>
        <v>11</v>
      </c>
      <c r="B14" s="84" t="str">
        <f>IF(Start!B33&lt;&gt;"",Start!B33,"")</f>
        <v xml:space="preserve"> </v>
      </c>
      <c r="C14" s="97"/>
      <c r="D14" s="98"/>
      <c r="E14" s="99"/>
      <c r="F14" s="100"/>
      <c r="G14" s="100"/>
      <c r="H14" s="99"/>
      <c r="I14" s="106"/>
      <c r="J14" s="124"/>
      <c r="K14" s="124"/>
      <c r="L14" s="124"/>
    </row>
    <row r="15" spans="1:12" x14ac:dyDescent="0.25">
      <c r="A15" s="96">
        <f t="shared" si="0"/>
        <v>12</v>
      </c>
      <c r="B15" s="84" t="str">
        <f>IF(Start!B34&lt;&gt;"",Start!B34,"")</f>
        <v xml:space="preserve"> </v>
      </c>
      <c r="C15" s="97"/>
      <c r="D15" s="98"/>
      <c r="E15" s="99"/>
      <c r="F15" s="100"/>
      <c r="G15" s="100"/>
      <c r="H15" s="99"/>
      <c r="I15" s="106"/>
      <c r="J15" s="124"/>
      <c r="K15" s="124"/>
      <c r="L15" s="124"/>
    </row>
    <row r="16" spans="1:12" x14ac:dyDescent="0.25">
      <c r="A16" s="96">
        <f t="shared" si="0"/>
        <v>13</v>
      </c>
      <c r="B16" s="84" t="str">
        <f>IF(Start!B35&lt;&gt;"",Start!B35,"")</f>
        <v xml:space="preserve"> </v>
      </c>
      <c r="C16" s="97"/>
      <c r="D16" s="98"/>
      <c r="E16" s="99"/>
      <c r="F16" s="100"/>
      <c r="G16" s="100"/>
      <c r="H16" s="99"/>
      <c r="I16" s="106"/>
      <c r="J16" s="124"/>
      <c r="K16" s="124"/>
      <c r="L16" s="124"/>
    </row>
    <row r="17" spans="1:12" x14ac:dyDescent="0.25">
      <c r="A17" s="96">
        <f t="shared" si="0"/>
        <v>14</v>
      </c>
      <c r="B17" s="84" t="str">
        <f>IF(Start!B36&lt;&gt;"",Start!B36,"")</f>
        <v xml:space="preserve"> </v>
      </c>
      <c r="C17" s="97"/>
      <c r="D17" s="98"/>
      <c r="E17" s="99"/>
      <c r="F17" s="100"/>
      <c r="G17" s="100"/>
      <c r="H17" s="99"/>
      <c r="I17" s="106"/>
      <c r="J17" s="124"/>
      <c r="K17" s="124"/>
      <c r="L17" s="124"/>
    </row>
    <row r="18" spans="1:12" x14ac:dyDescent="0.25">
      <c r="A18" s="96">
        <f t="shared" si="0"/>
        <v>15</v>
      </c>
      <c r="B18" s="84" t="str">
        <f>IF(Start!B37&lt;&gt;"",Start!B37,"")</f>
        <v xml:space="preserve"> </v>
      </c>
      <c r="C18" s="97"/>
      <c r="D18" s="98"/>
      <c r="E18" s="99"/>
      <c r="F18" s="100"/>
      <c r="G18" s="100"/>
      <c r="H18" s="99"/>
      <c r="I18" s="106"/>
      <c r="J18" s="124"/>
      <c r="K18" s="124"/>
      <c r="L18" s="124"/>
    </row>
    <row r="19" spans="1:12" x14ac:dyDescent="0.25">
      <c r="A19" s="96">
        <f t="shared" si="0"/>
        <v>16</v>
      </c>
      <c r="B19" s="84" t="str">
        <f>IF(Start!B38&lt;&gt;"",Start!B38,"")</f>
        <v xml:space="preserve"> </v>
      </c>
      <c r="C19" s="97"/>
      <c r="D19" s="98"/>
      <c r="E19" s="99"/>
      <c r="F19" s="100"/>
      <c r="G19" s="100"/>
      <c r="H19" s="99"/>
      <c r="I19" s="106"/>
      <c r="J19" s="124"/>
      <c r="K19" s="124"/>
      <c r="L19" s="124"/>
    </row>
    <row r="20" spans="1:12" x14ac:dyDescent="0.25">
      <c r="A20" s="96">
        <f t="shared" si="0"/>
        <v>17</v>
      </c>
      <c r="B20" s="84" t="str">
        <f>IF(Start!B39&lt;&gt;"",Start!B39,"")</f>
        <v xml:space="preserve"> </v>
      </c>
      <c r="C20" s="97"/>
      <c r="D20" s="98"/>
      <c r="E20" s="99"/>
      <c r="F20" s="100"/>
      <c r="G20" s="100"/>
      <c r="H20" s="99"/>
      <c r="I20" s="106"/>
      <c r="J20" s="124"/>
      <c r="K20" s="124"/>
      <c r="L20" s="124"/>
    </row>
    <row r="21" spans="1:12" x14ac:dyDescent="0.25">
      <c r="A21" s="96">
        <f t="shared" si="0"/>
        <v>18</v>
      </c>
      <c r="B21" s="84" t="str">
        <f>IF(Start!B40&lt;&gt;"",Start!B40,"")</f>
        <v xml:space="preserve"> </v>
      </c>
      <c r="C21" s="97"/>
      <c r="D21" s="98"/>
      <c r="E21" s="99"/>
      <c r="F21" s="100"/>
      <c r="G21" s="100"/>
      <c r="H21" s="99"/>
      <c r="I21" s="106"/>
      <c r="J21" s="124"/>
      <c r="K21" s="124"/>
      <c r="L21" s="124"/>
    </row>
    <row r="22" spans="1:12" x14ac:dyDescent="0.25">
      <c r="A22" s="96">
        <f t="shared" si="0"/>
        <v>19</v>
      </c>
      <c r="B22" s="84" t="str">
        <f>IF(Start!B41&lt;&gt;"",Start!B41,"")</f>
        <v xml:space="preserve"> </v>
      </c>
      <c r="C22" s="97"/>
      <c r="D22" s="98"/>
      <c r="E22" s="99"/>
      <c r="F22" s="100"/>
      <c r="G22" s="100"/>
      <c r="H22" s="99"/>
      <c r="I22" s="106"/>
      <c r="J22" s="124"/>
      <c r="K22" s="124"/>
      <c r="L22" s="124"/>
    </row>
    <row r="23" spans="1:12" x14ac:dyDescent="0.25">
      <c r="A23" s="96">
        <f t="shared" si="0"/>
        <v>20</v>
      </c>
      <c r="B23" s="84" t="str">
        <f>IF(Start!B42&lt;&gt;"",Start!B42,"")</f>
        <v xml:space="preserve"> </v>
      </c>
      <c r="C23" s="97"/>
      <c r="D23" s="98"/>
      <c r="E23" s="99"/>
      <c r="F23" s="100"/>
      <c r="G23" s="100"/>
      <c r="H23" s="99"/>
      <c r="I23" s="106"/>
      <c r="J23" s="124"/>
      <c r="K23" s="124"/>
      <c r="L23" s="124"/>
    </row>
    <row r="24" spans="1:12" x14ac:dyDescent="0.25">
      <c r="A24" s="96">
        <f t="shared" si="0"/>
        <v>21</v>
      </c>
      <c r="B24" s="84" t="str">
        <f>IF(Start!B43&lt;&gt;"",Start!B43,"")</f>
        <v xml:space="preserve"> </v>
      </c>
      <c r="C24" s="97"/>
      <c r="D24" s="98"/>
      <c r="E24" s="99"/>
      <c r="F24" s="100"/>
      <c r="G24" s="100"/>
      <c r="H24" s="99"/>
      <c r="I24" s="106"/>
      <c r="J24" s="124"/>
      <c r="K24" s="124"/>
      <c r="L24" s="124"/>
    </row>
    <row r="25" spans="1:12" x14ac:dyDescent="0.25">
      <c r="A25" s="96">
        <f t="shared" si="0"/>
        <v>22</v>
      </c>
      <c r="B25" s="84" t="str">
        <f>IF(Start!B44&lt;&gt;"",Start!B44,"")</f>
        <v xml:space="preserve"> </v>
      </c>
      <c r="C25" s="97"/>
      <c r="D25" s="98"/>
      <c r="E25" s="99"/>
      <c r="F25" s="100"/>
      <c r="G25" s="100"/>
      <c r="H25" s="99"/>
      <c r="I25" s="106"/>
      <c r="J25" s="124"/>
      <c r="K25" s="124"/>
      <c r="L25" s="124"/>
    </row>
    <row r="26" spans="1:12" x14ac:dyDescent="0.25">
      <c r="A26" s="96">
        <f t="shared" si="0"/>
        <v>23</v>
      </c>
      <c r="B26" s="84" t="str">
        <f>IF(Start!B45&lt;&gt;"",Start!B45,"")</f>
        <v xml:space="preserve"> </v>
      </c>
      <c r="C26" s="97"/>
      <c r="D26" s="98"/>
      <c r="E26" s="99"/>
      <c r="F26" s="100"/>
      <c r="G26" s="100"/>
      <c r="H26" s="99"/>
      <c r="I26" s="106"/>
      <c r="J26" s="124"/>
      <c r="K26" s="124"/>
      <c r="L26" s="124"/>
    </row>
    <row r="27" spans="1:12" x14ac:dyDescent="0.25">
      <c r="A27" s="96">
        <f t="shared" si="0"/>
        <v>24</v>
      </c>
      <c r="B27" s="84" t="str">
        <f>IF(Start!B46&lt;&gt;"",Start!B46,"")</f>
        <v xml:space="preserve"> </v>
      </c>
      <c r="C27" s="97"/>
      <c r="D27" s="98"/>
      <c r="E27" s="99"/>
      <c r="F27" s="100"/>
      <c r="G27" s="100"/>
      <c r="H27" s="99"/>
      <c r="I27" s="106"/>
      <c r="J27" s="124"/>
      <c r="K27" s="124"/>
      <c r="L27" s="124"/>
    </row>
    <row r="28" spans="1:12" x14ac:dyDescent="0.25">
      <c r="A28" s="96">
        <f t="shared" si="0"/>
        <v>25</v>
      </c>
      <c r="B28" s="84" t="str">
        <f>IF(Start!B47&lt;&gt;"",Start!B47,"")</f>
        <v xml:space="preserve"> </v>
      </c>
      <c r="C28" s="97"/>
      <c r="D28" s="98"/>
      <c r="E28" s="99"/>
      <c r="F28" s="100"/>
      <c r="G28" s="100"/>
      <c r="H28" s="99"/>
      <c r="I28" s="106"/>
      <c r="J28" s="124"/>
      <c r="K28" s="124"/>
      <c r="L28" s="124"/>
    </row>
    <row r="29" spans="1:12" x14ac:dyDescent="0.25">
      <c r="A29" s="96">
        <f t="shared" si="0"/>
        <v>26</v>
      </c>
      <c r="B29" s="84" t="str">
        <f>IF(Start!B48&lt;&gt;"",Start!B48,"")</f>
        <v xml:space="preserve"> </v>
      </c>
      <c r="C29" s="97"/>
      <c r="D29" s="98"/>
      <c r="E29" s="99"/>
      <c r="F29" s="100"/>
      <c r="G29" s="100"/>
      <c r="H29" s="99"/>
      <c r="I29" s="106"/>
      <c r="J29" s="124"/>
      <c r="K29" s="124"/>
      <c r="L29" s="124"/>
    </row>
    <row r="30" spans="1:12" x14ac:dyDescent="0.25">
      <c r="A30" s="96">
        <f t="shared" si="0"/>
        <v>27</v>
      </c>
      <c r="B30" s="84" t="str">
        <f>IF(Start!B49&lt;&gt;"",Start!B49,"")</f>
        <v xml:space="preserve"> </v>
      </c>
      <c r="C30" s="97"/>
      <c r="D30" s="98"/>
      <c r="E30" s="99"/>
      <c r="F30" s="100"/>
      <c r="G30" s="100"/>
      <c r="H30" s="99"/>
      <c r="I30" s="106"/>
      <c r="J30" s="124"/>
      <c r="K30" s="124"/>
      <c r="L30" s="124"/>
    </row>
    <row r="31" spans="1:12" x14ac:dyDescent="0.25">
      <c r="A31" s="96">
        <f t="shared" si="0"/>
        <v>28</v>
      </c>
      <c r="B31" s="84" t="str">
        <f>IF(Start!B50&lt;&gt;"",Start!B50,"")</f>
        <v xml:space="preserve"> </v>
      </c>
      <c r="C31" s="97"/>
      <c r="D31" s="98"/>
      <c r="E31" s="99"/>
      <c r="F31" s="100"/>
      <c r="G31" s="100"/>
      <c r="H31" s="99"/>
      <c r="I31" s="106"/>
      <c r="J31" s="124"/>
      <c r="K31" s="124"/>
      <c r="L31" s="124"/>
    </row>
    <row r="32" spans="1:12" x14ac:dyDescent="0.25">
      <c r="A32" s="96">
        <f t="shared" si="0"/>
        <v>29</v>
      </c>
      <c r="B32" s="84" t="str">
        <f>IF(Start!B51&lt;&gt;"",Start!B51,"")</f>
        <v xml:space="preserve"> </v>
      </c>
      <c r="C32" s="97"/>
      <c r="D32" s="98"/>
      <c r="E32" s="99"/>
      <c r="F32" s="100"/>
      <c r="G32" s="100"/>
      <c r="H32" s="99"/>
      <c r="I32" s="106"/>
      <c r="J32" s="124"/>
      <c r="K32" s="124"/>
      <c r="L32" s="124"/>
    </row>
    <row r="33" spans="1:12" x14ac:dyDescent="0.25">
      <c r="A33" s="96">
        <f t="shared" si="0"/>
        <v>30</v>
      </c>
      <c r="B33" s="84" t="str">
        <f>IF(Start!B52&lt;&gt;"",Start!B52,"")</f>
        <v xml:space="preserve"> </v>
      </c>
      <c r="C33" s="97"/>
      <c r="D33" s="98"/>
      <c r="E33" s="99"/>
      <c r="F33" s="100"/>
      <c r="G33" s="100"/>
      <c r="H33" s="99"/>
      <c r="I33" s="106"/>
      <c r="J33" s="124"/>
      <c r="K33" s="124"/>
      <c r="L33" s="124"/>
    </row>
    <row r="34" spans="1:12" x14ac:dyDescent="0.25">
      <c r="A34" s="96">
        <f t="shared" si="0"/>
        <v>31</v>
      </c>
      <c r="B34" s="84" t="str">
        <f>IF(Start!B53&lt;&gt;"",Start!B53,"")</f>
        <v xml:space="preserve"> </v>
      </c>
      <c r="C34" s="97"/>
      <c r="D34" s="98"/>
      <c r="E34" s="99"/>
      <c r="F34" s="100"/>
      <c r="G34" s="100"/>
      <c r="H34" s="99"/>
      <c r="I34" s="106"/>
      <c r="J34" s="124"/>
      <c r="K34" s="124"/>
      <c r="L34" s="124"/>
    </row>
    <row r="35" spans="1:12" x14ac:dyDescent="0.25">
      <c r="A35" s="96">
        <f t="shared" si="0"/>
        <v>32</v>
      </c>
      <c r="B35" s="84" t="str">
        <f>IF(Start!B54&lt;&gt;"",Start!B54,"")</f>
        <v xml:space="preserve"> </v>
      </c>
      <c r="C35" s="97"/>
      <c r="D35" s="98"/>
      <c r="E35" s="99"/>
      <c r="F35" s="100"/>
      <c r="G35" s="100"/>
      <c r="H35" s="99"/>
      <c r="I35" s="106"/>
      <c r="J35" s="124"/>
      <c r="K35" s="124"/>
      <c r="L35" s="124"/>
    </row>
    <row r="36" spans="1:12" x14ac:dyDescent="0.25">
      <c r="A36" s="96">
        <f t="shared" si="0"/>
        <v>33</v>
      </c>
      <c r="B36" s="84" t="str">
        <f>IF(Start!B55&lt;&gt;"",Start!B55,"")</f>
        <v xml:space="preserve"> </v>
      </c>
      <c r="C36" s="97"/>
      <c r="D36" s="98"/>
      <c r="E36" s="99"/>
      <c r="F36" s="100"/>
      <c r="G36" s="100"/>
      <c r="H36" s="99"/>
      <c r="I36" s="106"/>
      <c r="J36" s="124"/>
      <c r="K36" s="124"/>
      <c r="L36" s="124"/>
    </row>
    <row r="37" spans="1:12" x14ac:dyDescent="0.25">
      <c r="A37" s="96">
        <f t="shared" si="0"/>
        <v>34</v>
      </c>
      <c r="B37" s="84" t="str">
        <f>IF(Start!B56&lt;&gt;"",Start!B56,"")</f>
        <v xml:space="preserve"> </v>
      </c>
      <c r="C37" s="97"/>
      <c r="D37" s="98"/>
      <c r="E37" s="99"/>
      <c r="F37" s="100"/>
      <c r="G37" s="100"/>
      <c r="H37" s="99"/>
      <c r="I37" s="106"/>
      <c r="J37" s="124"/>
      <c r="K37" s="124"/>
      <c r="L37" s="124"/>
    </row>
    <row r="38" spans="1:12" x14ac:dyDescent="0.25">
      <c r="A38" s="96">
        <f t="shared" si="0"/>
        <v>35</v>
      </c>
      <c r="B38" s="84" t="str">
        <f>IF(Start!B57&lt;&gt;"",Start!B57,"")</f>
        <v xml:space="preserve"> </v>
      </c>
      <c r="C38" s="101"/>
      <c r="D38" s="102"/>
      <c r="E38" s="103"/>
      <c r="F38" s="104"/>
      <c r="G38" s="104"/>
      <c r="H38" s="103"/>
      <c r="I38" s="107"/>
      <c r="J38" s="125"/>
      <c r="K38" s="125"/>
      <c r="L38" s="125"/>
    </row>
    <row r="39" spans="1:12" x14ac:dyDescent="0.25">
      <c r="A39" s="96">
        <f t="shared" si="0"/>
        <v>36</v>
      </c>
      <c r="B39" s="84" t="str">
        <f>IF(Start!B58&lt;&gt;"",Start!B58,"")</f>
        <v xml:space="preserve"> </v>
      </c>
      <c r="C39" s="101"/>
      <c r="D39" s="102"/>
      <c r="E39" s="103"/>
      <c r="F39" s="104"/>
      <c r="G39" s="104"/>
      <c r="H39" s="103"/>
      <c r="I39" s="107"/>
      <c r="J39" s="125"/>
      <c r="K39" s="125"/>
      <c r="L39" s="125"/>
    </row>
  </sheetData>
  <mergeCells count="1">
    <mergeCell ref="I3:L3"/>
  </mergeCells>
  <conditionalFormatting sqref="A4:L38 A6:A39 B39:L39 B4:B39">
    <cfRule type="expression" dxfId="20" priority="2">
      <formula>ISEVEN($A4)</formula>
    </cfRule>
  </conditionalFormatting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4"/>
  <sheetViews>
    <sheetView zoomScaleNormal="100" workbookViewId="0">
      <selection activeCell="S6" sqref="S6"/>
    </sheetView>
  </sheetViews>
  <sheetFormatPr baseColWidth="10" defaultRowHeight="12" x14ac:dyDescent="0.2"/>
  <cols>
    <col min="1" max="1" width="3.42578125" style="1" customWidth="1"/>
    <col min="2" max="2" width="20" style="1" customWidth="1"/>
    <col min="3" max="4" width="4.28515625" style="1" customWidth="1"/>
    <col min="5" max="5" width="4.5703125" style="1" customWidth="1"/>
    <col min="6" max="6" width="4.28515625" style="1" customWidth="1"/>
    <col min="7" max="10" width="3.42578125" style="1" customWidth="1"/>
    <col min="11" max="18" width="5" style="1" customWidth="1"/>
    <col min="19" max="24" width="6.42578125" style="1" customWidth="1"/>
    <col min="25" max="25" width="9.28515625" style="1" customWidth="1"/>
    <col min="26" max="26" width="11.42578125" style="1"/>
    <col min="27" max="32" width="4.28515625" style="1" customWidth="1"/>
    <col min="33" max="16384" width="11.42578125" style="1"/>
  </cols>
  <sheetData>
    <row r="1" spans="1:32" s="3" customFormat="1" ht="12.75" x14ac:dyDescent="0.2">
      <c r="A1" s="3" t="str">
        <f>Klasse</f>
        <v>7L1</v>
      </c>
      <c r="B1" s="28" t="str">
        <f>Lehrkraft</f>
        <v>Schienle J., StR</v>
      </c>
      <c r="C1" s="2" t="s">
        <v>72</v>
      </c>
      <c r="D1" s="157">
        <f ca="1">TODAY()</f>
        <v>44533</v>
      </c>
      <c r="E1" s="158"/>
      <c r="F1" s="28"/>
      <c r="G1" s="3" t="str">
        <f>Fach</f>
        <v>Mathematik</v>
      </c>
      <c r="L1" s="3" t="str">
        <f>Schuljahr</f>
        <v>2020-2021</v>
      </c>
      <c r="R1" s="30" t="s">
        <v>14</v>
      </c>
      <c r="S1" s="3">
        <f>GgLN</f>
        <v>2</v>
      </c>
      <c r="T1" s="28" t="s">
        <v>12</v>
      </c>
      <c r="U1" s="29">
        <f>GkLN</f>
        <v>1</v>
      </c>
      <c r="V1" s="3" t="s">
        <v>19</v>
      </c>
      <c r="Z1" s="3" t="s">
        <v>15</v>
      </c>
    </row>
    <row r="2" spans="1:32" s="2" customFormat="1" x14ac:dyDescent="0.2">
      <c r="G2" s="162" t="s">
        <v>11</v>
      </c>
      <c r="H2" s="163"/>
      <c r="I2" s="163"/>
      <c r="J2" s="164"/>
      <c r="K2" s="159" t="s">
        <v>8</v>
      </c>
      <c r="L2" s="160"/>
      <c r="M2" s="160"/>
      <c r="N2" s="161"/>
      <c r="Z2" s="2" t="s">
        <v>16</v>
      </c>
      <c r="AA2" s="2">
        <v>1</v>
      </c>
      <c r="AB2" s="2">
        <v>2</v>
      </c>
      <c r="AC2" s="2">
        <v>3</v>
      </c>
      <c r="AD2" s="2">
        <v>4</v>
      </c>
      <c r="AE2" s="2">
        <v>5</v>
      </c>
      <c r="AF2" s="2">
        <v>6</v>
      </c>
    </row>
    <row r="3" spans="1:32" s="2" customFormat="1" x14ac:dyDescent="0.2">
      <c r="G3" s="159" t="s">
        <v>3</v>
      </c>
      <c r="H3" s="160"/>
      <c r="I3" s="160" t="s">
        <v>4</v>
      </c>
      <c r="J3" s="161"/>
      <c r="K3" s="80" t="str">
        <f>'SA1'!$Q$1</f>
        <v>Datum</v>
      </c>
      <c r="L3" s="83" t="str">
        <f>'SA2'!$Q$1</f>
        <v>Datum</v>
      </c>
      <c r="M3" s="83" t="str">
        <f>'SA3'!$Q$1</f>
        <v>Datum</v>
      </c>
      <c r="N3" s="112" t="str">
        <f>'SA4'!$Q$1</f>
        <v>Datum</v>
      </c>
      <c r="O3" s="155" t="s">
        <v>9</v>
      </c>
      <c r="P3" s="153"/>
      <c r="Q3" s="153"/>
      <c r="R3" s="153"/>
      <c r="S3" s="153"/>
      <c r="T3" s="153"/>
      <c r="U3" s="153"/>
      <c r="V3" s="153"/>
      <c r="W3" s="153"/>
      <c r="X3" s="156"/>
      <c r="Z3" s="2" t="s">
        <v>17</v>
      </c>
      <c r="AA3" s="2">
        <f t="shared" ref="AA3:AF3" si="0">COUNTIF($F$6:$F$41,AA2)</f>
        <v>0</v>
      </c>
      <c r="AB3" s="2">
        <f t="shared" si="0"/>
        <v>0</v>
      </c>
      <c r="AC3" s="2">
        <f t="shared" si="0"/>
        <v>0</v>
      </c>
      <c r="AD3" s="2">
        <f t="shared" si="0"/>
        <v>0</v>
      </c>
      <c r="AE3" s="2">
        <f t="shared" si="0"/>
        <v>0</v>
      </c>
      <c r="AF3" s="2">
        <f t="shared" si="0"/>
        <v>0</v>
      </c>
    </row>
    <row r="4" spans="1:32" s="2" customFormat="1" x14ac:dyDescent="0.2">
      <c r="C4" s="155" t="s">
        <v>71</v>
      </c>
      <c r="D4" s="153"/>
      <c r="E4" s="153"/>
      <c r="F4" s="154"/>
      <c r="G4" s="134"/>
      <c r="H4" s="152" t="s">
        <v>89</v>
      </c>
      <c r="I4" s="153"/>
      <c r="J4" s="154"/>
      <c r="K4" s="141">
        <v>0</v>
      </c>
      <c r="L4" s="142">
        <v>0</v>
      </c>
      <c r="M4" s="143">
        <v>0</v>
      </c>
      <c r="N4" s="144">
        <v>0</v>
      </c>
      <c r="O4" s="80" t="str">
        <f>'Ex1'!$Q$1</f>
        <v>Datum</v>
      </c>
      <c r="P4" s="81" t="str">
        <f>'Ex2'!$Q$1</f>
        <v>Datum</v>
      </c>
      <c r="Q4" s="81" t="str">
        <f>'Ex3'!$Q$1</f>
        <v>Datum</v>
      </c>
      <c r="R4" s="129" t="str">
        <f>'Ex4'!$Q$1</f>
        <v>Datum</v>
      </c>
      <c r="S4" s="155" t="s">
        <v>3</v>
      </c>
      <c r="T4" s="153"/>
      <c r="U4" s="154"/>
      <c r="V4" s="155" t="s">
        <v>4</v>
      </c>
      <c r="W4" s="153"/>
      <c r="X4" s="156"/>
    </row>
    <row r="5" spans="1:32" s="2" customFormat="1" ht="12.75" thickBot="1" x14ac:dyDescent="0.25">
      <c r="A5" s="18" t="s">
        <v>1</v>
      </c>
      <c r="B5" s="20" t="s">
        <v>2</v>
      </c>
      <c r="C5" s="15" t="s">
        <v>68</v>
      </c>
      <c r="D5" s="113" t="s">
        <v>69</v>
      </c>
      <c r="E5" s="145" t="s">
        <v>70</v>
      </c>
      <c r="F5" s="145" t="s">
        <v>10</v>
      </c>
      <c r="G5" s="15" t="s">
        <v>6</v>
      </c>
      <c r="H5" s="16" t="s">
        <v>7</v>
      </c>
      <c r="I5" s="16" t="s">
        <v>6</v>
      </c>
      <c r="J5" s="17" t="s">
        <v>7</v>
      </c>
      <c r="K5" s="19" t="s">
        <v>47</v>
      </c>
      <c r="L5" s="82" t="s">
        <v>48</v>
      </c>
      <c r="M5" s="16" t="s">
        <v>49</v>
      </c>
      <c r="N5" s="113" t="s">
        <v>50</v>
      </c>
      <c r="O5" s="15" t="s">
        <v>51</v>
      </c>
      <c r="P5" s="16" t="s">
        <v>52</v>
      </c>
      <c r="Q5" s="16" t="s">
        <v>53</v>
      </c>
      <c r="R5" s="113" t="s">
        <v>54</v>
      </c>
      <c r="S5" s="15" t="s">
        <v>20</v>
      </c>
      <c r="T5" s="16" t="s">
        <v>21</v>
      </c>
      <c r="U5" s="113" t="s">
        <v>21</v>
      </c>
      <c r="V5" s="15" t="s">
        <v>20</v>
      </c>
      <c r="W5" s="16" t="s">
        <v>21</v>
      </c>
      <c r="X5" s="127" t="s">
        <v>21</v>
      </c>
      <c r="Y5" s="2" t="s">
        <v>22</v>
      </c>
    </row>
    <row r="6" spans="1:32" x14ac:dyDescent="0.2">
      <c r="A6" s="4">
        <v>1</v>
      </c>
      <c r="B6" s="84" t="str">
        <f>IF(Start!B23&lt;&gt;"",Start!B23,"")</f>
        <v xml:space="preserve"> </v>
      </c>
      <c r="C6" s="130" t="e">
        <f>IF($B6&lt;&gt;"",ROUNDDOWN((IF($K6&lt;&gt;"",$K6*$K$4,0)+IF($L6&lt;&gt;"",$L6*$L$4,0)+IF($M6&lt;&gt;"",$M6*$M$4,0)+IF($N6&lt;&gt;"",$N6*$N$4,0))/SUM($K$4:$N$4),2),"")</f>
        <v>#DIV/0!</v>
      </c>
      <c r="D6" s="131" t="e">
        <f>IF($B6&lt;&gt;"",ROUNDDOWN(AVERAGE($O6:$R6,$S6:$U6,$V6:$X6),2),"")</f>
        <v>#DIV/0!</v>
      </c>
      <c r="E6" s="132" t="e">
        <f>IF($C6&lt;&gt;"",ROUNDDOWN(($S$1*$C6+$U$1*$D6)/($S$1+$U$1),2),"")</f>
        <v>#DIV/0!</v>
      </c>
      <c r="F6" s="128" t="e">
        <f>IF($B6&lt;&gt;"",IF(E6-INT(E6)&gt;0.5,INT(E6)+1,INT(E6)),"")</f>
        <v>#DIV/0!</v>
      </c>
      <c r="G6" s="12"/>
      <c r="H6" s="13"/>
      <c r="I6" s="13"/>
      <c r="J6" s="14"/>
      <c r="K6" s="12" t="str">
        <f>IF(AND(K$3&lt;&gt;"Datum",'SA1'!$S5&gt;0),'SA1'!$S5,"")</f>
        <v/>
      </c>
      <c r="L6" s="45" t="str">
        <f>IF(AND(L$3&lt;&gt;"Datum",'SA2'!$S5&gt;0),'SA2'!$S5,"")</f>
        <v/>
      </c>
      <c r="M6" s="45" t="str">
        <f>IF(AND(M$3&lt;&gt;"Datum",'SA3'!$S5&gt;0),'SA3'!$S5,"")</f>
        <v/>
      </c>
      <c r="N6" s="114" t="str">
        <f>IF(AND(N$3&lt;&gt;"Datum",'SA4'!$S5&gt;0),'SA4'!$S5,"")</f>
        <v/>
      </c>
      <c r="O6" s="12" t="str">
        <f>IF(AND(O$4&lt;&gt;"Datum",'Ex1'!$S5&gt;0),'Ex1'!$S5,"")</f>
        <v/>
      </c>
      <c r="P6" s="45" t="str">
        <f>IF(AND(P$4&lt;&gt;"Datum",'Ex2'!$S5&gt;0),'Ex2'!$S5,"")</f>
        <v/>
      </c>
      <c r="Q6" s="45" t="str">
        <f>IF(AND(Q$4&lt;&gt;"Datum",'Ex3'!$S5&gt;0),'Ex3'!$S5,"")</f>
        <v/>
      </c>
      <c r="R6" s="114" t="str">
        <f>IF(AND(R$4&lt;&gt;"Datum",'Ex4'!$S5&gt;0),'Ex4'!$S5,"")</f>
        <v/>
      </c>
      <c r="S6" s="12"/>
      <c r="T6" s="13"/>
      <c r="U6" s="11"/>
      <c r="V6" s="12"/>
      <c r="W6" s="13"/>
      <c r="X6" s="11"/>
      <c r="Y6" s="32" t="e">
        <f>IF(AND($E6-INT($E6)&gt;=0.5,$E6-INT($E6)&lt;0.57),"Kippe!","")&amp;IF($E6&gt;4.2,"GdV?","")</f>
        <v>#DIV/0!</v>
      </c>
      <c r="Z6" s="2" t="s">
        <v>18</v>
      </c>
    </row>
    <row r="7" spans="1:32" x14ac:dyDescent="0.2">
      <c r="A7" s="27">
        <f>A6+1</f>
        <v>2</v>
      </c>
      <c r="B7" s="84" t="str">
        <f>IF(Start!B24&lt;&gt;"",Start!B24,"")</f>
        <v xml:space="preserve"> </v>
      </c>
      <c r="C7" s="130" t="e">
        <f t="shared" ref="C7:C41" si="1">IF($B7&lt;&gt;"",ROUNDDOWN((IF($K7&lt;&gt;"",$K7*$K$4,0)+IF($L7&lt;&gt;"",$L7*$L$4,0)+IF($M7&lt;&gt;"",$M7*$M$4,0)+IF($N7&lt;&gt;"",$N7*$N$4,0))/SUM($K$4:$N$4),2),"")</f>
        <v>#DIV/0!</v>
      </c>
      <c r="D7" s="131" t="e">
        <f t="shared" ref="D7:D41" si="2">IF($B7&lt;&gt;"",ROUNDDOWN(AVERAGE($O7:$R7,$S7:$U7,$V7:$X7),2),"")</f>
        <v>#DIV/0!</v>
      </c>
      <c r="E7" s="132" t="e">
        <f t="shared" ref="E7:E41" si="3">IF($C7&lt;&gt;"",ROUNDDOWN(($S$1*$C7+$U$1*$D7)/($S$1+$U$1),2),"")</f>
        <v>#DIV/0!</v>
      </c>
      <c r="F7" s="128" t="e">
        <f t="shared" ref="F7:F41" si="4">IF($B7&lt;&gt;"",IF(E7-INT(E7)&gt;0.5,INT(E7)+1,INT(E7)),"")</f>
        <v>#DIV/0!</v>
      </c>
      <c r="G7" s="9"/>
      <c r="H7" s="6"/>
      <c r="I7" s="6"/>
      <c r="J7" s="10"/>
      <c r="K7" s="12" t="str">
        <f>IF(AND(K$3&lt;&gt;"Datum",'SA1'!$S6&gt;0),'SA1'!$S6,"")</f>
        <v/>
      </c>
      <c r="L7" s="45" t="str">
        <f>IF(AND(L$3&lt;&gt;"Datum",'SA2'!$S6&gt;0),'SA2'!$S6,"")</f>
        <v/>
      </c>
      <c r="M7" s="45" t="str">
        <f>IF(AND(M$3&lt;&gt;"Datum",'SA3'!$S6&gt;0),'SA3'!$S6,"")</f>
        <v/>
      </c>
      <c r="N7" s="114" t="str">
        <f>IF(AND(N$3&lt;&gt;"Datum",'SA4'!$S6&gt;0),'SA4'!$S6,"")</f>
        <v/>
      </c>
      <c r="O7" s="12" t="str">
        <f>IF(AND(O$4&lt;&gt;"Datum",'Ex1'!$S6&gt;0),'Ex1'!$S6,"")</f>
        <v/>
      </c>
      <c r="P7" s="45" t="str">
        <f>IF(AND(P$4&lt;&gt;"Datum",'Ex2'!$S6&gt;0),'Ex2'!$S6,"")</f>
        <v/>
      </c>
      <c r="Q7" s="45" t="str">
        <f>IF(AND(Q$4&lt;&gt;"Datum",'Ex3'!$S6&gt;0),'Ex3'!$S6,"")</f>
        <v/>
      </c>
      <c r="R7" s="114" t="str">
        <f>IF(AND(R$4&lt;&gt;"Datum",'Ex4'!$S6&gt;0),'Ex4'!$S6,"")</f>
        <v/>
      </c>
      <c r="S7" s="9"/>
      <c r="T7" s="6"/>
      <c r="U7" s="115"/>
      <c r="V7" s="9"/>
      <c r="W7" s="6"/>
      <c r="X7" s="115"/>
      <c r="Y7" s="32" t="e">
        <f t="shared" ref="Y7:Y41" si="5">IF(AND($E7-INT($E7)&gt;=0.5,$E7-INT($E7)&lt;0.57),"Kippe!","")&amp;IF($E7&gt;4.2,"GdV?","")</f>
        <v>#DIV/0!</v>
      </c>
    </row>
    <row r="8" spans="1:32" x14ac:dyDescent="0.2">
      <c r="A8" s="27">
        <f t="shared" ref="A8:A41" si="6">A7+1</f>
        <v>3</v>
      </c>
      <c r="B8" s="84" t="str">
        <f>IF(Start!B25&lt;&gt;"",Start!B25,"")</f>
        <v xml:space="preserve"> </v>
      </c>
      <c r="C8" s="130" t="e">
        <f t="shared" si="1"/>
        <v>#DIV/0!</v>
      </c>
      <c r="D8" s="131" t="e">
        <f t="shared" si="2"/>
        <v>#DIV/0!</v>
      </c>
      <c r="E8" s="132" t="e">
        <f t="shared" si="3"/>
        <v>#DIV/0!</v>
      </c>
      <c r="F8" s="128" t="e">
        <f t="shared" si="4"/>
        <v>#DIV/0!</v>
      </c>
      <c r="G8" s="9"/>
      <c r="H8" s="6"/>
      <c r="I8" s="6"/>
      <c r="J8" s="10"/>
      <c r="K8" s="12" t="str">
        <f>IF(AND(K$3&lt;&gt;"Datum",'SA1'!$S7&gt;0),'SA1'!$S7,"")</f>
        <v/>
      </c>
      <c r="L8" s="45" t="str">
        <f>IF(AND(L$3&lt;&gt;"Datum",'SA2'!$S7&gt;0),'SA2'!$S7,"")</f>
        <v/>
      </c>
      <c r="M8" s="45" t="str">
        <f>IF(AND(M$3&lt;&gt;"Datum",'SA3'!$S7&gt;0),'SA3'!$S7,"")</f>
        <v/>
      </c>
      <c r="N8" s="114" t="str">
        <f>IF(AND(N$3&lt;&gt;"Datum",'SA4'!$S7&gt;0),'SA4'!$S7,"")</f>
        <v/>
      </c>
      <c r="O8" s="12" t="str">
        <f>IF(AND(O$4&lt;&gt;"Datum",'Ex1'!$S7&gt;0),'Ex1'!$S7,"")</f>
        <v/>
      </c>
      <c r="P8" s="45" t="str">
        <f>IF(AND(P$4&lt;&gt;"Datum",'Ex2'!$S7&gt;0),'Ex2'!$S7,"")</f>
        <v/>
      </c>
      <c r="Q8" s="45" t="str">
        <f>IF(AND(Q$4&lt;&gt;"Datum",'Ex3'!$S7&gt;0),'Ex3'!$S7,"")</f>
        <v/>
      </c>
      <c r="R8" s="114" t="str">
        <f>IF(AND(R$4&lt;&gt;"Datum",'Ex4'!$S7&gt;0),'Ex4'!$S7,"")</f>
        <v/>
      </c>
      <c r="S8" s="9"/>
      <c r="T8" s="6"/>
      <c r="U8" s="115"/>
      <c r="V8" s="9"/>
      <c r="W8" s="6"/>
      <c r="X8" s="115"/>
      <c r="Y8" s="32" t="e">
        <f t="shared" si="5"/>
        <v>#DIV/0!</v>
      </c>
    </row>
    <row r="9" spans="1:32" x14ac:dyDescent="0.2">
      <c r="A9" s="27">
        <f t="shared" si="6"/>
        <v>4</v>
      </c>
      <c r="B9" s="84" t="str">
        <f>IF(Start!B26&lt;&gt;"",Start!B26,"")</f>
        <v xml:space="preserve"> </v>
      </c>
      <c r="C9" s="130" t="e">
        <f t="shared" si="1"/>
        <v>#DIV/0!</v>
      </c>
      <c r="D9" s="131" t="e">
        <f t="shared" si="2"/>
        <v>#DIV/0!</v>
      </c>
      <c r="E9" s="132" t="e">
        <f t="shared" si="3"/>
        <v>#DIV/0!</v>
      </c>
      <c r="F9" s="128" t="e">
        <f t="shared" si="4"/>
        <v>#DIV/0!</v>
      </c>
      <c r="G9" s="9"/>
      <c r="H9" s="6"/>
      <c r="I9" s="6"/>
      <c r="J9" s="10"/>
      <c r="K9" s="12" t="str">
        <f>IF(AND(K$3&lt;&gt;"Datum",'SA1'!$S8&gt;0),'SA1'!$S8,"")</f>
        <v/>
      </c>
      <c r="L9" s="45" t="str">
        <f>IF(AND(L$3&lt;&gt;"Datum",'SA2'!$S8&gt;0),'SA2'!$S8,"")</f>
        <v/>
      </c>
      <c r="M9" s="45" t="str">
        <f>IF(AND(M$3&lt;&gt;"Datum",'SA3'!$S8&gt;0),'SA3'!$S8,"")</f>
        <v/>
      </c>
      <c r="N9" s="114" t="str">
        <f>IF(AND(N$3&lt;&gt;"Datum",'SA4'!$S8&gt;0),'SA4'!$S8,"")</f>
        <v/>
      </c>
      <c r="O9" s="12" t="str">
        <f>IF(AND(O$4&lt;&gt;"Datum",'Ex1'!$S8&gt;0),'Ex1'!$S8,"")</f>
        <v/>
      </c>
      <c r="P9" s="45" t="str">
        <f>IF(AND(P$4&lt;&gt;"Datum",'Ex2'!$S8&gt;0),'Ex2'!$S8,"")</f>
        <v/>
      </c>
      <c r="Q9" s="45" t="str">
        <f>IF(AND(Q$4&lt;&gt;"Datum",'Ex3'!$S8&gt;0),'Ex3'!$S8,"")</f>
        <v/>
      </c>
      <c r="R9" s="114" t="str">
        <f>IF(AND(R$4&lt;&gt;"Datum",'Ex4'!$S8&gt;0),'Ex4'!$S8,"")</f>
        <v/>
      </c>
      <c r="S9" s="9"/>
      <c r="T9" s="6"/>
      <c r="U9" s="115"/>
      <c r="V9" s="9"/>
      <c r="W9" s="6"/>
      <c r="X9" s="115"/>
      <c r="Y9" s="32" t="e">
        <f t="shared" si="5"/>
        <v>#DIV/0!</v>
      </c>
    </row>
    <row r="10" spans="1:32" x14ac:dyDescent="0.2">
      <c r="A10" s="27">
        <f t="shared" si="6"/>
        <v>5</v>
      </c>
      <c r="B10" s="84" t="str">
        <f>IF(Start!B27&lt;&gt;"",Start!B27,"")</f>
        <v xml:space="preserve"> </v>
      </c>
      <c r="C10" s="130" t="e">
        <f t="shared" si="1"/>
        <v>#DIV/0!</v>
      </c>
      <c r="D10" s="131" t="e">
        <f t="shared" si="2"/>
        <v>#DIV/0!</v>
      </c>
      <c r="E10" s="132" t="e">
        <f t="shared" si="3"/>
        <v>#DIV/0!</v>
      </c>
      <c r="F10" s="128" t="e">
        <f t="shared" si="4"/>
        <v>#DIV/0!</v>
      </c>
      <c r="G10" s="9"/>
      <c r="H10" s="6"/>
      <c r="I10" s="6"/>
      <c r="J10" s="10"/>
      <c r="K10" s="12" t="str">
        <f>IF(AND(K$3&lt;&gt;"Datum",'SA1'!$S9&gt;0),'SA1'!$S9,"")</f>
        <v/>
      </c>
      <c r="L10" s="45" t="str">
        <f>IF(AND(L$3&lt;&gt;"Datum",'SA2'!$S9&gt;0),'SA2'!$S9,"")</f>
        <v/>
      </c>
      <c r="M10" s="45" t="str">
        <f>IF(AND(M$3&lt;&gt;"Datum",'SA3'!$S9&gt;0),'SA3'!$S9,"")</f>
        <v/>
      </c>
      <c r="N10" s="114" t="str">
        <f>IF(AND(N$3&lt;&gt;"Datum",'SA4'!$S9&gt;0),'SA4'!$S9,"")</f>
        <v/>
      </c>
      <c r="O10" s="12" t="str">
        <f>IF(AND(O$4&lt;&gt;"Datum",'Ex1'!$S9&gt;0),'Ex1'!$S9,"")</f>
        <v/>
      </c>
      <c r="P10" s="45" t="str">
        <f>IF(AND(P$4&lt;&gt;"Datum",'Ex2'!$S9&gt;0),'Ex2'!$S9,"")</f>
        <v/>
      </c>
      <c r="Q10" s="45" t="str">
        <f>IF(AND(Q$4&lt;&gt;"Datum",'Ex3'!$S9&gt;0),'Ex3'!$S9,"")</f>
        <v/>
      </c>
      <c r="R10" s="114" t="str">
        <f>IF(AND(R$4&lt;&gt;"Datum",'Ex4'!$S9&gt;0),'Ex4'!$S9,"")</f>
        <v/>
      </c>
      <c r="S10" s="9"/>
      <c r="T10" s="6"/>
      <c r="U10" s="115"/>
      <c r="V10" s="9"/>
      <c r="W10" s="6"/>
      <c r="X10" s="115"/>
      <c r="Y10" s="32" t="e">
        <f t="shared" si="5"/>
        <v>#DIV/0!</v>
      </c>
    </row>
    <row r="11" spans="1:32" x14ac:dyDescent="0.2">
      <c r="A11" s="27">
        <f t="shared" si="6"/>
        <v>6</v>
      </c>
      <c r="B11" s="84" t="str">
        <f>IF(Start!B28&lt;&gt;"",Start!B28,"")</f>
        <v xml:space="preserve"> </v>
      </c>
      <c r="C11" s="130" t="e">
        <f t="shared" si="1"/>
        <v>#DIV/0!</v>
      </c>
      <c r="D11" s="131" t="e">
        <f t="shared" si="2"/>
        <v>#DIV/0!</v>
      </c>
      <c r="E11" s="132" t="e">
        <f t="shared" si="3"/>
        <v>#DIV/0!</v>
      </c>
      <c r="F11" s="128" t="e">
        <f t="shared" si="4"/>
        <v>#DIV/0!</v>
      </c>
      <c r="G11" s="9"/>
      <c r="H11" s="6"/>
      <c r="I11" s="6"/>
      <c r="J11" s="10"/>
      <c r="K11" s="12" t="str">
        <f>IF(AND(K$3&lt;&gt;"Datum",'SA1'!$S10&gt;0),'SA1'!$S10,"")</f>
        <v/>
      </c>
      <c r="L11" s="45" t="str">
        <f>IF(AND(L$3&lt;&gt;"Datum",'SA2'!$S10&gt;0),'SA2'!$S10,"")</f>
        <v/>
      </c>
      <c r="M11" s="45" t="str">
        <f>IF(AND(M$3&lt;&gt;"Datum",'SA3'!$S10&gt;0),'SA3'!$S10,"")</f>
        <v/>
      </c>
      <c r="N11" s="114" t="str">
        <f>IF(AND(N$3&lt;&gt;"Datum",'SA4'!$S10&gt;0),'SA4'!$S10,"")</f>
        <v/>
      </c>
      <c r="O11" s="12" t="str">
        <f>IF(AND(O$4&lt;&gt;"Datum",'Ex1'!$S10&gt;0),'Ex1'!$S10,"")</f>
        <v/>
      </c>
      <c r="P11" s="45" t="str">
        <f>IF(AND(P$4&lt;&gt;"Datum",'Ex2'!$S10&gt;0),'Ex2'!$S10,"")</f>
        <v/>
      </c>
      <c r="Q11" s="45" t="str">
        <f>IF(AND(Q$4&lt;&gt;"Datum",'Ex3'!$S10&gt;0),'Ex3'!$S10,"")</f>
        <v/>
      </c>
      <c r="R11" s="114" t="str">
        <f>IF(AND(R$4&lt;&gt;"Datum",'Ex4'!$S10&gt;0),'Ex4'!$S10,"")</f>
        <v/>
      </c>
      <c r="S11" s="9"/>
      <c r="T11" s="6"/>
      <c r="U11" s="115"/>
      <c r="V11" s="9"/>
      <c r="W11" s="6"/>
      <c r="X11" s="115"/>
      <c r="Y11" s="32" t="e">
        <f t="shared" si="5"/>
        <v>#DIV/0!</v>
      </c>
    </row>
    <row r="12" spans="1:32" x14ac:dyDescent="0.2">
      <c r="A12" s="27">
        <f t="shared" si="6"/>
        <v>7</v>
      </c>
      <c r="B12" s="84" t="str">
        <f>IF(Start!B29&lt;&gt;"",Start!B29,"")</f>
        <v xml:space="preserve"> </v>
      </c>
      <c r="C12" s="130" t="e">
        <f t="shared" si="1"/>
        <v>#DIV/0!</v>
      </c>
      <c r="D12" s="131" t="e">
        <f t="shared" si="2"/>
        <v>#DIV/0!</v>
      </c>
      <c r="E12" s="132" t="e">
        <f t="shared" si="3"/>
        <v>#DIV/0!</v>
      </c>
      <c r="F12" s="128" t="e">
        <f t="shared" si="4"/>
        <v>#DIV/0!</v>
      </c>
      <c r="G12" s="9"/>
      <c r="H12" s="6"/>
      <c r="I12" s="6"/>
      <c r="J12" s="10"/>
      <c r="K12" s="12" t="str">
        <f>IF(AND(K$3&lt;&gt;"Datum",'SA1'!$S11&gt;0),'SA1'!$S11,"")</f>
        <v/>
      </c>
      <c r="L12" s="45" t="str">
        <f>IF(AND(L$3&lt;&gt;"Datum",'SA2'!$S11&gt;0),'SA2'!$S11,"")</f>
        <v/>
      </c>
      <c r="M12" s="45" t="str">
        <f>IF(AND(M$3&lt;&gt;"Datum",'SA3'!$S11&gt;0),'SA3'!$S11,"")</f>
        <v/>
      </c>
      <c r="N12" s="114" t="str">
        <f>IF(AND(N$3&lt;&gt;"Datum",'SA4'!$S11&gt;0),'SA4'!$S11,"")</f>
        <v/>
      </c>
      <c r="O12" s="12" t="str">
        <f>IF(AND(O$4&lt;&gt;"Datum",'Ex1'!$S11&gt;0),'Ex1'!$S11,"")</f>
        <v/>
      </c>
      <c r="P12" s="45" t="str">
        <f>IF(AND(P$4&lt;&gt;"Datum",'Ex2'!$S11&gt;0),'Ex2'!$S11,"")</f>
        <v/>
      </c>
      <c r="Q12" s="45" t="str">
        <f>IF(AND(Q$4&lt;&gt;"Datum",'Ex3'!$S11&gt;0),'Ex3'!$S11,"")</f>
        <v/>
      </c>
      <c r="R12" s="114" t="str">
        <f>IF(AND(R$4&lt;&gt;"Datum",'Ex4'!$S11&gt;0),'Ex4'!$S11,"")</f>
        <v/>
      </c>
      <c r="S12" s="9"/>
      <c r="T12" s="6"/>
      <c r="U12" s="115"/>
      <c r="V12" s="9"/>
      <c r="W12" s="6"/>
      <c r="X12" s="115"/>
      <c r="Y12" s="32" t="e">
        <f t="shared" si="5"/>
        <v>#DIV/0!</v>
      </c>
    </row>
    <row r="13" spans="1:32" x14ac:dyDescent="0.2">
      <c r="A13" s="27">
        <f t="shared" si="6"/>
        <v>8</v>
      </c>
      <c r="B13" s="84" t="str">
        <f>IF(Start!B30&lt;&gt;"",Start!B30,"")</f>
        <v xml:space="preserve"> </v>
      </c>
      <c r="C13" s="130" t="e">
        <f t="shared" si="1"/>
        <v>#DIV/0!</v>
      </c>
      <c r="D13" s="131" t="e">
        <f t="shared" si="2"/>
        <v>#DIV/0!</v>
      </c>
      <c r="E13" s="132" t="e">
        <f t="shared" si="3"/>
        <v>#DIV/0!</v>
      </c>
      <c r="F13" s="128" t="e">
        <f t="shared" si="4"/>
        <v>#DIV/0!</v>
      </c>
      <c r="G13" s="9"/>
      <c r="H13" s="6"/>
      <c r="I13" s="6"/>
      <c r="J13" s="10"/>
      <c r="K13" s="12" t="str">
        <f>IF(AND(K$3&lt;&gt;"Datum",'SA1'!$S12&gt;0),'SA1'!$S12,"")</f>
        <v/>
      </c>
      <c r="L13" s="45" t="str">
        <f>IF(AND(L$3&lt;&gt;"Datum",'SA2'!$S12&gt;0),'SA2'!$S12,"")</f>
        <v/>
      </c>
      <c r="M13" s="45" t="str">
        <f>IF(AND(M$3&lt;&gt;"Datum",'SA3'!$S12&gt;0),'SA3'!$S12,"")</f>
        <v/>
      </c>
      <c r="N13" s="114" t="str">
        <f>IF(AND(N$3&lt;&gt;"Datum",'SA4'!$S12&gt;0),'SA4'!$S12,"")</f>
        <v/>
      </c>
      <c r="O13" s="12" t="str">
        <f>IF(AND(O$4&lt;&gt;"Datum",'Ex1'!$S12&gt;0),'Ex1'!$S12,"")</f>
        <v/>
      </c>
      <c r="P13" s="45" t="str">
        <f>IF(AND(P$4&lt;&gt;"Datum",'Ex2'!$S12&gt;0),'Ex2'!$S12,"")</f>
        <v/>
      </c>
      <c r="Q13" s="45" t="str">
        <f>IF(AND(Q$4&lt;&gt;"Datum",'Ex3'!$S12&gt;0),'Ex3'!$S12,"")</f>
        <v/>
      </c>
      <c r="R13" s="114" t="str">
        <f>IF(AND(R$4&lt;&gt;"Datum",'Ex4'!$S12&gt;0),'Ex4'!$S12,"")</f>
        <v/>
      </c>
      <c r="S13" s="9"/>
      <c r="T13" s="6"/>
      <c r="U13" s="115"/>
      <c r="V13" s="9"/>
      <c r="W13" s="6"/>
      <c r="X13" s="115"/>
      <c r="Y13" s="32" t="e">
        <f t="shared" si="5"/>
        <v>#DIV/0!</v>
      </c>
    </row>
    <row r="14" spans="1:32" x14ac:dyDescent="0.2">
      <c r="A14" s="27">
        <f t="shared" si="6"/>
        <v>9</v>
      </c>
      <c r="B14" s="84" t="str">
        <f>IF(Start!B31&lt;&gt;"",Start!B31,"")</f>
        <v xml:space="preserve"> </v>
      </c>
      <c r="C14" s="130" t="e">
        <f t="shared" si="1"/>
        <v>#DIV/0!</v>
      </c>
      <c r="D14" s="131" t="e">
        <f t="shared" si="2"/>
        <v>#DIV/0!</v>
      </c>
      <c r="E14" s="132" t="e">
        <f t="shared" si="3"/>
        <v>#DIV/0!</v>
      </c>
      <c r="F14" s="128" t="e">
        <f t="shared" si="4"/>
        <v>#DIV/0!</v>
      </c>
      <c r="G14" s="9"/>
      <c r="H14" s="6"/>
      <c r="I14" s="6"/>
      <c r="J14" s="10"/>
      <c r="K14" s="12" t="str">
        <f>IF(AND(K$3&lt;&gt;"Datum",'SA1'!$S13&gt;0),'SA1'!$S13,"")</f>
        <v/>
      </c>
      <c r="L14" s="45" t="str">
        <f>IF(AND(L$3&lt;&gt;"Datum",'SA2'!$S13&gt;0),'SA2'!$S13,"")</f>
        <v/>
      </c>
      <c r="M14" s="45" t="str">
        <f>IF(AND(M$3&lt;&gt;"Datum",'SA3'!$S13&gt;0),'SA3'!$S13,"")</f>
        <v/>
      </c>
      <c r="N14" s="114" t="str">
        <f>IF(AND(N$3&lt;&gt;"Datum",'SA4'!$S13&gt;0),'SA4'!$S13,"")</f>
        <v/>
      </c>
      <c r="O14" s="12" t="str">
        <f>IF(AND(O$4&lt;&gt;"Datum",'Ex1'!$S13&gt;0),'Ex1'!$S13,"")</f>
        <v/>
      </c>
      <c r="P14" s="45" t="str">
        <f>IF(AND(P$4&lt;&gt;"Datum",'Ex2'!$S13&gt;0),'Ex2'!$S13,"")</f>
        <v/>
      </c>
      <c r="Q14" s="45" t="str">
        <f>IF(AND(Q$4&lt;&gt;"Datum",'Ex3'!$S13&gt;0),'Ex3'!$S13,"")</f>
        <v/>
      </c>
      <c r="R14" s="114" t="str">
        <f>IF(AND(R$4&lt;&gt;"Datum",'Ex4'!$S13&gt;0),'Ex4'!$S13,"")</f>
        <v/>
      </c>
      <c r="S14" s="9"/>
      <c r="T14" s="6"/>
      <c r="U14" s="115"/>
      <c r="V14" s="9"/>
      <c r="W14" s="6"/>
      <c r="X14" s="115"/>
      <c r="Y14" s="32" t="e">
        <f t="shared" si="5"/>
        <v>#DIV/0!</v>
      </c>
    </row>
    <row r="15" spans="1:32" x14ac:dyDescent="0.2">
      <c r="A15" s="27">
        <f t="shared" si="6"/>
        <v>10</v>
      </c>
      <c r="B15" s="84" t="str">
        <f>IF(Start!B32&lt;&gt;"",Start!B32,"")</f>
        <v xml:space="preserve"> </v>
      </c>
      <c r="C15" s="130" t="e">
        <f t="shared" si="1"/>
        <v>#DIV/0!</v>
      </c>
      <c r="D15" s="131" t="e">
        <f t="shared" si="2"/>
        <v>#DIV/0!</v>
      </c>
      <c r="E15" s="132" t="e">
        <f t="shared" si="3"/>
        <v>#DIV/0!</v>
      </c>
      <c r="F15" s="128" t="e">
        <f t="shared" si="4"/>
        <v>#DIV/0!</v>
      </c>
      <c r="G15" s="9"/>
      <c r="H15" s="6"/>
      <c r="I15" s="6"/>
      <c r="J15" s="10"/>
      <c r="K15" s="12" t="str">
        <f>IF(AND(K$3&lt;&gt;"Datum",'SA1'!$S14&gt;0),'SA1'!$S14,"")</f>
        <v/>
      </c>
      <c r="L15" s="45" t="str">
        <f>IF(AND(L$3&lt;&gt;"Datum",'SA2'!$S14&gt;0),'SA2'!$S14,"")</f>
        <v/>
      </c>
      <c r="M15" s="45" t="str">
        <f>IF(AND(M$3&lt;&gt;"Datum",'SA3'!$S14&gt;0),'SA3'!$S14,"")</f>
        <v/>
      </c>
      <c r="N15" s="114" t="str">
        <f>IF(AND(N$3&lt;&gt;"Datum",'SA4'!$S14&gt;0),'SA4'!$S14,"")</f>
        <v/>
      </c>
      <c r="O15" s="12" t="str">
        <f>IF(AND(O$4&lt;&gt;"Datum",'Ex1'!$S14&gt;0),'Ex1'!$S14,"")</f>
        <v/>
      </c>
      <c r="P15" s="45" t="str">
        <f>IF(AND(P$4&lt;&gt;"Datum",'Ex2'!$S14&gt;0),'Ex2'!$S14,"")</f>
        <v/>
      </c>
      <c r="Q15" s="45" t="str">
        <f>IF(AND(Q$4&lt;&gt;"Datum",'Ex3'!$S14&gt;0),'Ex3'!$S14,"")</f>
        <v/>
      </c>
      <c r="R15" s="114" t="str">
        <f>IF(AND(R$4&lt;&gt;"Datum",'Ex4'!$S14&gt;0),'Ex4'!$S14,"")</f>
        <v/>
      </c>
      <c r="S15" s="9"/>
      <c r="T15" s="6"/>
      <c r="U15" s="115"/>
      <c r="V15" s="9"/>
      <c r="W15" s="6"/>
      <c r="X15" s="115"/>
      <c r="Y15" s="32" t="e">
        <f t="shared" si="5"/>
        <v>#DIV/0!</v>
      </c>
    </row>
    <row r="16" spans="1:32" x14ac:dyDescent="0.2">
      <c r="A16" s="27">
        <f t="shared" si="6"/>
        <v>11</v>
      </c>
      <c r="B16" s="84" t="str">
        <f>IF(Start!B33&lt;&gt;"",Start!B33,"")</f>
        <v xml:space="preserve"> </v>
      </c>
      <c r="C16" s="130" t="e">
        <f t="shared" si="1"/>
        <v>#DIV/0!</v>
      </c>
      <c r="D16" s="131" t="e">
        <f t="shared" si="2"/>
        <v>#DIV/0!</v>
      </c>
      <c r="E16" s="132" t="e">
        <f t="shared" si="3"/>
        <v>#DIV/0!</v>
      </c>
      <c r="F16" s="128" t="e">
        <f t="shared" si="4"/>
        <v>#DIV/0!</v>
      </c>
      <c r="G16" s="9"/>
      <c r="H16" s="6"/>
      <c r="I16" s="6"/>
      <c r="J16" s="10"/>
      <c r="K16" s="12" t="str">
        <f>IF(AND(K$3&lt;&gt;"Datum",'SA1'!$S15&gt;0),'SA1'!$S15,"")</f>
        <v/>
      </c>
      <c r="L16" s="45" t="str">
        <f>IF(AND(L$3&lt;&gt;"Datum",'SA2'!$S15&gt;0),'SA2'!$S15,"")</f>
        <v/>
      </c>
      <c r="M16" s="45" t="str">
        <f>IF(AND(M$3&lt;&gt;"Datum",'SA3'!$S15&gt;0),'SA3'!$S15,"")</f>
        <v/>
      </c>
      <c r="N16" s="114" t="str">
        <f>IF(AND(N$3&lt;&gt;"Datum",'SA4'!$S15&gt;0),'SA4'!$S15,"")</f>
        <v/>
      </c>
      <c r="O16" s="12" t="str">
        <f>IF(AND(O$4&lt;&gt;"Datum",'Ex1'!$S15&gt;0),'Ex1'!$S15,"")</f>
        <v/>
      </c>
      <c r="P16" s="45" t="str">
        <f>IF(AND(P$4&lt;&gt;"Datum",'Ex2'!$S15&gt;0),'Ex2'!$S15,"")</f>
        <v/>
      </c>
      <c r="Q16" s="45" t="str">
        <f>IF(AND(Q$4&lt;&gt;"Datum",'Ex3'!$S15&gt;0),'Ex3'!$S15,"")</f>
        <v/>
      </c>
      <c r="R16" s="114" t="str">
        <f>IF(AND(R$4&lt;&gt;"Datum",'Ex4'!$S15&gt;0),'Ex4'!$S15,"")</f>
        <v/>
      </c>
      <c r="S16" s="9"/>
      <c r="T16" s="6"/>
      <c r="U16" s="115"/>
      <c r="V16" s="9"/>
      <c r="W16" s="6"/>
      <c r="X16" s="115"/>
      <c r="Y16" s="32" t="e">
        <f t="shared" si="5"/>
        <v>#DIV/0!</v>
      </c>
    </row>
    <row r="17" spans="1:25" x14ac:dyDescent="0.2">
      <c r="A17" s="27">
        <f t="shared" si="6"/>
        <v>12</v>
      </c>
      <c r="B17" s="84" t="str">
        <f>IF(Start!B34&lt;&gt;"",Start!B34,"")</f>
        <v xml:space="preserve"> </v>
      </c>
      <c r="C17" s="130" t="e">
        <f t="shared" si="1"/>
        <v>#DIV/0!</v>
      </c>
      <c r="D17" s="131" t="e">
        <f t="shared" si="2"/>
        <v>#DIV/0!</v>
      </c>
      <c r="E17" s="132" t="e">
        <f t="shared" si="3"/>
        <v>#DIV/0!</v>
      </c>
      <c r="F17" s="128" t="e">
        <f t="shared" si="4"/>
        <v>#DIV/0!</v>
      </c>
      <c r="G17" s="9"/>
      <c r="H17" s="6"/>
      <c r="I17" s="6"/>
      <c r="J17" s="10"/>
      <c r="K17" s="12" t="str">
        <f>IF(AND(K$3&lt;&gt;"Datum",'SA1'!$S16&gt;0),'SA1'!$S16,"")</f>
        <v/>
      </c>
      <c r="L17" s="45" t="str">
        <f>IF(AND(L$3&lt;&gt;"Datum",'SA2'!$S16&gt;0),'SA2'!$S16,"")</f>
        <v/>
      </c>
      <c r="M17" s="45" t="str">
        <f>IF(AND(M$3&lt;&gt;"Datum",'SA3'!$S16&gt;0),'SA3'!$S16,"")</f>
        <v/>
      </c>
      <c r="N17" s="114" t="str">
        <f>IF(AND(N$3&lt;&gt;"Datum",'SA4'!$S16&gt;0),'SA4'!$S16,"")</f>
        <v/>
      </c>
      <c r="O17" s="12" t="str">
        <f>IF(AND(O$4&lt;&gt;"Datum",'Ex1'!$S16&gt;0),'Ex1'!$S16,"")</f>
        <v/>
      </c>
      <c r="P17" s="45" t="str">
        <f>IF(AND(P$4&lt;&gt;"Datum",'Ex2'!$S16&gt;0),'Ex2'!$S16,"")</f>
        <v/>
      </c>
      <c r="Q17" s="45" t="str">
        <f>IF(AND(Q$4&lt;&gt;"Datum",'Ex3'!$S16&gt;0),'Ex3'!$S16,"")</f>
        <v/>
      </c>
      <c r="R17" s="114" t="str">
        <f>IF(AND(R$4&lt;&gt;"Datum",'Ex4'!$S16&gt;0),'Ex4'!$S16,"")</f>
        <v/>
      </c>
      <c r="S17" s="9"/>
      <c r="T17" s="6"/>
      <c r="U17" s="115"/>
      <c r="V17" s="9"/>
      <c r="W17" s="6"/>
      <c r="X17" s="115"/>
      <c r="Y17" s="32" t="e">
        <f t="shared" si="5"/>
        <v>#DIV/0!</v>
      </c>
    </row>
    <row r="18" spans="1:25" x14ac:dyDescent="0.2">
      <c r="A18" s="27">
        <f t="shared" si="6"/>
        <v>13</v>
      </c>
      <c r="B18" s="84" t="str">
        <f>IF(Start!B35&lt;&gt;"",Start!B35,"")</f>
        <v xml:space="preserve"> </v>
      </c>
      <c r="C18" s="130" t="e">
        <f t="shared" si="1"/>
        <v>#DIV/0!</v>
      </c>
      <c r="D18" s="131" t="e">
        <f t="shared" si="2"/>
        <v>#DIV/0!</v>
      </c>
      <c r="E18" s="132" t="e">
        <f t="shared" si="3"/>
        <v>#DIV/0!</v>
      </c>
      <c r="F18" s="128" t="e">
        <f t="shared" si="4"/>
        <v>#DIV/0!</v>
      </c>
      <c r="G18" s="9"/>
      <c r="H18" s="6"/>
      <c r="I18" s="6"/>
      <c r="J18" s="10"/>
      <c r="K18" s="12" t="str">
        <f>IF(AND(K$3&lt;&gt;"Datum",'SA1'!$S17&gt;0),'SA1'!$S17,"")</f>
        <v/>
      </c>
      <c r="L18" s="45" t="str">
        <f>IF(AND(L$3&lt;&gt;"Datum",'SA2'!$S17&gt;0),'SA2'!$S17,"")</f>
        <v/>
      </c>
      <c r="M18" s="45" t="str">
        <f>IF(AND(M$3&lt;&gt;"Datum",'SA3'!$S17&gt;0),'SA3'!$S17,"")</f>
        <v/>
      </c>
      <c r="N18" s="114" t="str">
        <f>IF(AND(N$3&lt;&gt;"Datum",'SA4'!$S17&gt;0),'SA4'!$S17,"")</f>
        <v/>
      </c>
      <c r="O18" s="12" t="str">
        <f>IF(AND(O$4&lt;&gt;"Datum",'Ex1'!$S17&gt;0),'Ex1'!$S17,"")</f>
        <v/>
      </c>
      <c r="P18" s="45" t="str">
        <f>IF(AND(P$4&lt;&gt;"Datum",'Ex2'!$S17&gt;0),'Ex2'!$S17,"")</f>
        <v/>
      </c>
      <c r="Q18" s="45" t="str">
        <f>IF(AND(Q$4&lt;&gt;"Datum",'Ex3'!$S17&gt;0),'Ex3'!$S17,"")</f>
        <v/>
      </c>
      <c r="R18" s="114" t="str">
        <f>IF(AND(R$4&lt;&gt;"Datum",'Ex4'!$S17&gt;0),'Ex4'!$S17,"")</f>
        <v/>
      </c>
      <c r="S18" s="9"/>
      <c r="T18" s="6"/>
      <c r="U18" s="115"/>
      <c r="V18" s="9"/>
      <c r="W18" s="6"/>
      <c r="X18" s="115"/>
      <c r="Y18" s="32" t="e">
        <f t="shared" si="5"/>
        <v>#DIV/0!</v>
      </c>
    </row>
    <row r="19" spans="1:25" x14ac:dyDescent="0.2">
      <c r="A19" s="27">
        <f t="shared" si="6"/>
        <v>14</v>
      </c>
      <c r="B19" s="84" t="str">
        <f>IF(Start!B36&lt;&gt;"",Start!B36,"")</f>
        <v xml:space="preserve"> </v>
      </c>
      <c r="C19" s="130" t="e">
        <f t="shared" si="1"/>
        <v>#DIV/0!</v>
      </c>
      <c r="D19" s="131" t="e">
        <f t="shared" si="2"/>
        <v>#DIV/0!</v>
      </c>
      <c r="E19" s="132" t="e">
        <f t="shared" si="3"/>
        <v>#DIV/0!</v>
      </c>
      <c r="F19" s="128" t="e">
        <f t="shared" si="4"/>
        <v>#DIV/0!</v>
      </c>
      <c r="G19" s="9"/>
      <c r="H19" s="6"/>
      <c r="I19" s="6"/>
      <c r="J19" s="10"/>
      <c r="K19" s="12" t="str">
        <f>IF(AND(K$3&lt;&gt;"Datum",'SA1'!$S18&gt;0),'SA1'!$S18,"")</f>
        <v/>
      </c>
      <c r="L19" s="45" t="str">
        <f>IF(AND(L$3&lt;&gt;"Datum",'SA2'!$S18&gt;0),'SA2'!$S18,"")</f>
        <v/>
      </c>
      <c r="M19" s="45" t="str">
        <f>IF(AND(M$3&lt;&gt;"Datum",'SA3'!$S18&gt;0),'SA3'!$S18,"")</f>
        <v/>
      </c>
      <c r="N19" s="114" t="str">
        <f>IF(AND(N$3&lt;&gt;"Datum",'SA4'!$S18&gt;0),'SA4'!$S18,"")</f>
        <v/>
      </c>
      <c r="O19" s="12" t="str">
        <f>IF(AND(O$4&lt;&gt;"Datum",'Ex1'!$S18&gt;0),'Ex1'!$S18,"")</f>
        <v/>
      </c>
      <c r="P19" s="45" t="str">
        <f>IF(AND(P$4&lt;&gt;"Datum",'Ex2'!$S18&gt;0),'Ex2'!$S18,"")</f>
        <v/>
      </c>
      <c r="Q19" s="45" t="str">
        <f>IF(AND(Q$4&lt;&gt;"Datum",'Ex3'!$S18&gt;0),'Ex3'!$S18,"")</f>
        <v/>
      </c>
      <c r="R19" s="114" t="str">
        <f>IF(AND(R$4&lt;&gt;"Datum",'Ex4'!$S18&gt;0),'Ex4'!$S18,"")</f>
        <v/>
      </c>
      <c r="S19" s="9"/>
      <c r="T19" s="6"/>
      <c r="U19" s="115"/>
      <c r="V19" s="9"/>
      <c r="W19" s="6"/>
      <c r="X19" s="115"/>
      <c r="Y19" s="32" t="e">
        <f t="shared" si="5"/>
        <v>#DIV/0!</v>
      </c>
    </row>
    <row r="20" spans="1:25" x14ac:dyDescent="0.2">
      <c r="A20" s="27">
        <f t="shared" si="6"/>
        <v>15</v>
      </c>
      <c r="B20" s="84" t="str">
        <f>IF(Start!B37&lt;&gt;"",Start!B37,"")</f>
        <v xml:space="preserve"> </v>
      </c>
      <c r="C20" s="130" t="e">
        <f t="shared" si="1"/>
        <v>#DIV/0!</v>
      </c>
      <c r="D20" s="131" t="e">
        <f t="shared" si="2"/>
        <v>#DIV/0!</v>
      </c>
      <c r="E20" s="132" t="e">
        <f t="shared" si="3"/>
        <v>#DIV/0!</v>
      </c>
      <c r="F20" s="128" t="e">
        <f t="shared" si="4"/>
        <v>#DIV/0!</v>
      </c>
      <c r="G20" s="9"/>
      <c r="H20" s="6"/>
      <c r="I20" s="6"/>
      <c r="J20" s="10"/>
      <c r="K20" s="12" t="str">
        <f>IF(AND(K$3&lt;&gt;"Datum",'SA1'!$S19&gt;0),'SA1'!$S19,"")</f>
        <v/>
      </c>
      <c r="L20" s="45" t="str">
        <f>IF(AND(L$3&lt;&gt;"Datum",'SA2'!$S19&gt;0),'SA2'!$S19,"")</f>
        <v/>
      </c>
      <c r="M20" s="45" t="str">
        <f>IF(AND(M$3&lt;&gt;"Datum",'SA3'!$S19&gt;0),'SA3'!$S19,"")</f>
        <v/>
      </c>
      <c r="N20" s="114" t="str">
        <f>IF(AND(N$3&lt;&gt;"Datum",'SA4'!$S19&gt;0),'SA4'!$S19,"")</f>
        <v/>
      </c>
      <c r="O20" s="12" t="str">
        <f>IF(AND(O$4&lt;&gt;"Datum",'Ex1'!$S19&gt;0),'Ex1'!$S19,"")</f>
        <v/>
      </c>
      <c r="P20" s="45" t="str">
        <f>IF(AND(P$4&lt;&gt;"Datum",'Ex2'!$S19&gt;0),'Ex2'!$S19,"")</f>
        <v/>
      </c>
      <c r="Q20" s="45" t="str">
        <f>IF(AND(Q$4&lt;&gt;"Datum",'Ex3'!$S19&gt;0),'Ex3'!$S19,"")</f>
        <v/>
      </c>
      <c r="R20" s="114" t="str">
        <f>IF(AND(R$4&lt;&gt;"Datum",'Ex4'!$S19&gt;0),'Ex4'!$S19,"")</f>
        <v/>
      </c>
      <c r="S20" s="9"/>
      <c r="T20" s="6"/>
      <c r="U20" s="115"/>
      <c r="V20" s="9"/>
      <c r="W20" s="6"/>
      <c r="X20" s="115"/>
      <c r="Y20" s="32" t="e">
        <f t="shared" si="5"/>
        <v>#DIV/0!</v>
      </c>
    </row>
    <row r="21" spans="1:25" x14ac:dyDescent="0.2">
      <c r="A21" s="27">
        <f t="shared" si="6"/>
        <v>16</v>
      </c>
      <c r="B21" s="84" t="str">
        <f>IF(Start!B38&lt;&gt;"",Start!B38,"")</f>
        <v xml:space="preserve"> </v>
      </c>
      <c r="C21" s="130" t="e">
        <f t="shared" si="1"/>
        <v>#DIV/0!</v>
      </c>
      <c r="D21" s="131" t="e">
        <f t="shared" si="2"/>
        <v>#DIV/0!</v>
      </c>
      <c r="E21" s="132" t="e">
        <f t="shared" si="3"/>
        <v>#DIV/0!</v>
      </c>
      <c r="F21" s="128" t="e">
        <f t="shared" si="4"/>
        <v>#DIV/0!</v>
      </c>
      <c r="G21" s="9"/>
      <c r="H21" s="6"/>
      <c r="I21" s="6"/>
      <c r="J21" s="10"/>
      <c r="K21" s="12" t="str">
        <f>IF(AND(K$3&lt;&gt;"Datum",'SA1'!$S20&gt;0),'SA1'!$S20,"")</f>
        <v/>
      </c>
      <c r="L21" s="45" t="str">
        <f>IF(AND(L$3&lt;&gt;"Datum",'SA2'!$S20&gt;0),'SA2'!$S20,"")</f>
        <v/>
      </c>
      <c r="M21" s="45" t="str">
        <f>IF(AND(M$3&lt;&gt;"Datum",'SA3'!$S20&gt;0),'SA3'!$S20,"")</f>
        <v/>
      </c>
      <c r="N21" s="114" t="str">
        <f>IF(AND(N$3&lt;&gt;"Datum",'SA4'!$S20&gt;0),'SA4'!$S20,"")</f>
        <v/>
      </c>
      <c r="O21" s="12" t="str">
        <f>IF(AND(O$4&lt;&gt;"Datum",'Ex1'!$S20&gt;0),'Ex1'!$S20,"")</f>
        <v/>
      </c>
      <c r="P21" s="45" t="str">
        <f>IF(AND(P$4&lt;&gt;"Datum",'Ex2'!$S20&gt;0),'Ex2'!$S20,"")</f>
        <v/>
      </c>
      <c r="Q21" s="45" t="str">
        <f>IF(AND(Q$4&lt;&gt;"Datum",'Ex3'!$S20&gt;0),'Ex3'!$S20,"")</f>
        <v/>
      </c>
      <c r="R21" s="114" t="str">
        <f>IF(AND(R$4&lt;&gt;"Datum",'Ex4'!$S20&gt;0),'Ex4'!$S20,"")</f>
        <v/>
      </c>
      <c r="S21" s="9"/>
      <c r="T21" s="6"/>
      <c r="U21" s="115"/>
      <c r="V21" s="9"/>
      <c r="W21" s="6"/>
      <c r="X21" s="115"/>
      <c r="Y21" s="32" t="e">
        <f t="shared" si="5"/>
        <v>#DIV/0!</v>
      </c>
    </row>
    <row r="22" spans="1:25" x14ac:dyDescent="0.2">
      <c r="A22" s="27">
        <f t="shared" si="6"/>
        <v>17</v>
      </c>
      <c r="B22" s="84" t="str">
        <f>IF(Start!B39&lt;&gt;"",Start!B39,"")</f>
        <v xml:space="preserve"> </v>
      </c>
      <c r="C22" s="130" t="e">
        <f t="shared" si="1"/>
        <v>#DIV/0!</v>
      </c>
      <c r="D22" s="131" t="e">
        <f t="shared" si="2"/>
        <v>#DIV/0!</v>
      </c>
      <c r="E22" s="132" t="e">
        <f t="shared" si="3"/>
        <v>#DIV/0!</v>
      </c>
      <c r="F22" s="128" t="e">
        <f t="shared" si="4"/>
        <v>#DIV/0!</v>
      </c>
      <c r="G22" s="9"/>
      <c r="H22" s="6"/>
      <c r="I22" s="6"/>
      <c r="J22" s="10"/>
      <c r="K22" s="12" t="str">
        <f>IF(AND(K$3&lt;&gt;"Datum",'SA1'!$S21&gt;0),'SA1'!$S21,"")</f>
        <v/>
      </c>
      <c r="L22" s="45" t="str">
        <f>IF(AND(L$3&lt;&gt;"Datum",'SA2'!$S21&gt;0),'SA2'!$S21,"")</f>
        <v/>
      </c>
      <c r="M22" s="45" t="str">
        <f>IF(AND(M$3&lt;&gt;"Datum",'SA3'!$S21&gt;0),'SA3'!$S21,"")</f>
        <v/>
      </c>
      <c r="N22" s="114" t="str">
        <f>IF(AND(N$3&lt;&gt;"Datum",'SA4'!$S21&gt;0),'SA4'!$S21,"")</f>
        <v/>
      </c>
      <c r="O22" s="12" t="str">
        <f>IF(AND(O$4&lt;&gt;"Datum",'Ex1'!$S21&gt;0),'Ex1'!$S21,"")</f>
        <v/>
      </c>
      <c r="P22" s="45" t="str">
        <f>IF(AND(P$4&lt;&gt;"Datum",'Ex2'!$S21&gt;0),'Ex2'!$S21,"")</f>
        <v/>
      </c>
      <c r="Q22" s="45" t="str">
        <f>IF(AND(Q$4&lt;&gt;"Datum",'Ex3'!$S21&gt;0),'Ex3'!$S21,"")</f>
        <v/>
      </c>
      <c r="R22" s="114" t="str">
        <f>IF(AND(R$4&lt;&gt;"Datum",'Ex4'!$S21&gt;0),'Ex4'!$S21,"")</f>
        <v/>
      </c>
      <c r="S22" s="9"/>
      <c r="T22" s="6"/>
      <c r="U22" s="115"/>
      <c r="V22" s="9"/>
      <c r="W22" s="6"/>
      <c r="X22" s="115"/>
      <c r="Y22" s="32" t="e">
        <f t="shared" si="5"/>
        <v>#DIV/0!</v>
      </c>
    </row>
    <row r="23" spans="1:25" x14ac:dyDescent="0.2">
      <c r="A23" s="27">
        <f t="shared" si="6"/>
        <v>18</v>
      </c>
      <c r="B23" s="84" t="str">
        <f>IF(Start!B40&lt;&gt;"",Start!B40,"")</f>
        <v xml:space="preserve"> </v>
      </c>
      <c r="C23" s="130" t="e">
        <f t="shared" si="1"/>
        <v>#DIV/0!</v>
      </c>
      <c r="D23" s="131" t="e">
        <f t="shared" si="2"/>
        <v>#DIV/0!</v>
      </c>
      <c r="E23" s="132" t="e">
        <f t="shared" si="3"/>
        <v>#DIV/0!</v>
      </c>
      <c r="F23" s="128" t="e">
        <f t="shared" si="4"/>
        <v>#DIV/0!</v>
      </c>
      <c r="G23" s="9"/>
      <c r="H23" s="6"/>
      <c r="I23" s="6"/>
      <c r="J23" s="10"/>
      <c r="K23" s="12" t="str">
        <f>IF(AND(K$3&lt;&gt;"Datum",'SA1'!$S22&gt;0),'SA1'!$S22,"")</f>
        <v/>
      </c>
      <c r="L23" s="45" t="str">
        <f>IF(AND(L$3&lt;&gt;"Datum",'SA2'!$S22&gt;0),'SA2'!$S22,"")</f>
        <v/>
      </c>
      <c r="M23" s="45" t="str">
        <f>IF(AND(M$3&lt;&gt;"Datum",'SA3'!$S22&gt;0),'SA3'!$S22,"")</f>
        <v/>
      </c>
      <c r="N23" s="114" t="str">
        <f>IF(AND(N$3&lt;&gt;"Datum",'SA4'!$S22&gt;0),'SA4'!$S22,"")</f>
        <v/>
      </c>
      <c r="O23" s="12" t="str">
        <f>IF(AND(O$4&lt;&gt;"Datum",'Ex1'!$S22&gt;0),'Ex1'!$S22,"")</f>
        <v/>
      </c>
      <c r="P23" s="45" t="str">
        <f>IF(AND(P$4&lt;&gt;"Datum",'Ex2'!$S22&gt;0),'Ex2'!$S22,"")</f>
        <v/>
      </c>
      <c r="Q23" s="45" t="str">
        <f>IF(AND(Q$4&lt;&gt;"Datum",'Ex3'!$S22&gt;0),'Ex3'!$S22,"")</f>
        <v/>
      </c>
      <c r="R23" s="114" t="str">
        <f>IF(AND(R$4&lt;&gt;"Datum",'Ex4'!$S22&gt;0),'Ex4'!$S22,"")</f>
        <v/>
      </c>
      <c r="S23" s="9"/>
      <c r="T23" s="6"/>
      <c r="U23" s="115"/>
      <c r="V23" s="9"/>
      <c r="W23" s="6"/>
      <c r="X23" s="115"/>
      <c r="Y23" s="32" t="e">
        <f t="shared" si="5"/>
        <v>#DIV/0!</v>
      </c>
    </row>
    <row r="24" spans="1:25" x14ac:dyDescent="0.2">
      <c r="A24" s="27">
        <f t="shared" si="6"/>
        <v>19</v>
      </c>
      <c r="B24" s="84" t="str">
        <f>IF(Start!B41&lt;&gt;"",Start!B41,"")</f>
        <v xml:space="preserve"> </v>
      </c>
      <c r="C24" s="130" t="e">
        <f t="shared" si="1"/>
        <v>#DIV/0!</v>
      </c>
      <c r="D24" s="131" t="e">
        <f t="shared" si="2"/>
        <v>#DIV/0!</v>
      </c>
      <c r="E24" s="132" t="e">
        <f t="shared" si="3"/>
        <v>#DIV/0!</v>
      </c>
      <c r="F24" s="128" t="e">
        <f t="shared" si="4"/>
        <v>#DIV/0!</v>
      </c>
      <c r="G24" s="9"/>
      <c r="H24" s="6"/>
      <c r="I24" s="6"/>
      <c r="J24" s="10"/>
      <c r="K24" s="12" t="str">
        <f>IF(AND(K$3&lt;&gt;"Datum",'SA1'!$S23&gt;0),'SA1'!$S23,"")</f>
        <v/>
      </c>
      <c r="L24" s="45" t="str">
        <f>IF(AND(L$3&lt;&gt;"Datum",'SA2'!$S23&gt;0),'SA2'!$S23,"")</f>
        <v/>
      </c>
      <c r="M24" s="45" t="str">
        <f>IF(AND(M$3&lt;&gt;"Datum",'SA3'!$S23&gt;0),'SA3'!$S23,"")</f>
        <v/>
      </c>
      <c r="N24" s="114" t="str">
        <f>IF(AND(N$3&lt;&gt;"Datum",'SA4'!$S23&gt;0),'SA4'!$S23,"")</f>
        <v/>
      </c>
      <c r="O24" s="12" t="str">
        <f>IF(AND(O$4&lt;&gt;"Datum",'Ex1'!$S23&gt;0),'Ex1'!$S23,"")</f>
        <v/>
      </c>
      <c r="P24" s="45" t="str">
        <f>IF(AND(P$4&lt;&gt;"Datum",'Ex2'!$S23&gt;0),'Ex2'!$S23,"")</f>
        <v/>
      </c>
      <c r="Q24" s="45" t="str">
        <f>IF(AND(Q$4&lt;&gt;"Datum",'Ex3'!$S23&gt;0),'Ex3'!$S23,"")</f>
        <v/>
      </c>
      <c r="R24" s="114" t="str">
        <f>IF(AND(R$4&lt;&gt;"Datum",'Ex4'!$S23&gt;0),'Ex4'!$S23,"")</f>
        <v/>
      </c>
      <c r="S24" s="9"/>
      <c r="T24" s="6"/>
      <c r="U24" s="115"/>
      <c r="V24" s="9"/>
      <c r="W24" s="6"/>
      <c r="X24" s="115"/>
      <c r="Y24" s="32" t="e">
        <f t="shared" si="5"/>
        <v>#DIV/0!</v>
      </c>
    </row>
    <row r="25" spans="1:25" x14ac:dyDescent="0.2">
      <c r="A25" s="27">
        <f t="shared" si="6"/>
        <v>20</v>
      </c>
      <c r="B25" s="84" t="str">
        <f>IF(Start!B42&lt;&gt;"",Start!B42,"")</f>
        <v xml:space="preserve"> </v>
      </c>
      <c r="C25" s="130" t="e">
        <f t="shared" si="1"/>
        <v>#DIV/0!</v>
      </c>
      <c r="D25" s="131" t="e">
        <f t="shared" si="2"/>
        <v>#DIV/0!</v>
      </c>
      <c r="E25" s="132" t="e">
        <f t="shared" si="3"/>
        <v>#DIV/0!</v>
      </c>
      <c r="F25" s="128" t="e">
        <f t="shared" si="4"/>
        <v>#DIV/0!</v>
      </c>
      <c r="G25" s="9"/>
      <c r="H25" s="6"/>
      <c r="I25" s="6"/>
      <c r="J25" s="10"/>
      <c r="K25" s="12" t="str">
        <f>IF(AND(K$3&lt;&gt;"Datum",'SA1'!$S24&gt;0),'SA1'!$S24,"")</f>
        <v/>
      </c>
      <c r="L25" s="45" t="str">
        <f>IF(AND(L$3&lt;&gt;"Datum",'SA2'!$S24&gt;0),'SA2'!$S24,"")</f>
        <v/>
      </c>
      <c r="M25" s="45" t="str">
        <f>IF(AND(M$3&lt;&gt;"Datum",'SA3'!$S24&gt;0),'SA3'!$S24,"")</f>
        <v/>
      </c>
      <c r="N25" s="114" t="str">
        <f>IF(AND(N$3&lt;&gt;"Datum",'SA4'!$S24&gt;0),'SA4'!$S24,"")</f>
        <v/>
      </c>
      <c r="O25" s="12" t="str">
        <f>IF(AND(O$4&lt;&gt;"Datum",'Ex1'!$S24&gt;0),'Ex1'!$S24,"")</f>
        <v/>
      </c>
      <c r="P25" s="45" t="str">
        <f>IF(AND(P$4&lt;&gt;"Datum",'Ex2'!$S24&gt;0),'Ex2'!$S24,"")</f>
        <v/>
      </c>
      <c r="Q25" s="45" t="str">
        <f>IF(AND(Q$4&lt;&gt;"Datum",'Ex3'!$S24&gt;0),'Ex3'!$S24,"")</f>
        <v/>
      </c>
      <c r="R25" s="114" t="str">
        <f>IF(AND(R$4&lt;&gt;"Datum",'Ex4'!$S24&gt;0),'Ex4'!$S24,"")</f>
        <v/>
      </c>
      <c r="S25" s="9"/>
      <c r="T25" s="6"/>
      <c r="U25" s="115"/>
      <c r="V25" s="9"/>
      <c r="W25" s="6"/>
      <c r="X25" s="115"/>
      <c r="Y25" s="32" t="e">
        <f t="shared" si="5"/>
        <v>#DIV/0!</v>
      </c>
    </row>
    <row r="26" spans="1:25" x14ac:dyDescent="0.2">
      <c r="A26" s="27">
        <f t="shared" si="6"/>
        <v>21</v>
      </c>
      <c r="B26" s="84" t="str">
        <f>IF(Start!B43&lt;&gt;"",Start!B43,"")</f>
        <v xml:space="preserve"> </v>
      </c>
      <c r="C26" s="130" t="e">
        <f t="shared" si="1"/>
        <v>#DIV/0!</v>
      </c>
      <c r="D26" s="131" t="e">
        <f t="shared" si="2"/>
        <v>#DIV/0!</v>
      </c>
      <c r="E26" s="132" t="e">
        <f t="shared" si="3"/>
        <v>#DIV/0!</v>
      </c>
      <c r="F26" s="128" t="e">
        <f t="shared" si="4"/>
        <v>#DIV/0!</v>
      </c>
      <c r="G26" s="9"/>
      <c r="H26" s="6"/>
      <c r="I26" s="6"/>
      <c r="J26" s="10"/>
      <c r="K26" s="12" t="str">
        <f>IF(AND(K$3&lt;&gt;"Datum",'SA1'!$S25&gt;0),'SA1'!$S25,"")</f>
        <v/>
      </c>
      <c r="L26" s="45" t="str">
        <f>IF(AND(L$3&lt;&gt;"Datum",'SA2'!$S25&gt;0),'SA2'!$S25,"")</f>
        <v/>
      </c>
      <c r="M26" s="45" t="str">
        <f>IF(AND(M$3&lt;&gt;"Datum",'SA3'!$S25&gt;0),'SA3'!$S25,"")</f>
        <v/>
      </c>
      <c r="N26" s="114" t="str">
        <f>IF(AND(N$3&lt;&gt;"Datum",'SA4'!$S25&gt;0),'SA4'!$S25,"")</f>
        <v/>
      </c>
      <c r="O26" s="12" t="str">
        <f>IF(AND(O$4&lt;&gt;"Datum",'Ex1'!$S25&gt;0),'Ex1'!$S25,"")</f>
        <v/>
      </c>
      <c r="P26" s="45" t="str">
        <f>IF(AND(P$4&lt;&gt;"Datum",'Ex2'!$S25&gt;0),'Ex2'!$S25,"")</f>
        <v/>
      </c>
      <c r="Q26" s="45" t="str">
        <f>IF(AND(Q$4&lt;&gt;"Datum",'Ex3'!$S25&gt;0),'Ex3'!$S25,"")</f>
        <v/>
      </c>
      <c r="R26" s="114" t="str">
        <f>IF(AND(R$4&lt;&gt;"Datum",'Ex4'!$S25&gt;0),'Ex4'!$S25,"")</f>
        <v/>
      </c>
      <c r="S26" s="9"/>
      <c r="T26" s="6"/>
      <c r="U26" s="115"/>
      <c r="V26" s="9"/>
      <c r="W26" s="6"/>
      <c r="X26" s="115"/>
      <c r="Y26" s="32" t="e">
        <f t="shared" si="5"/>
        <v>#DIV/0!</v>
      </c>
    </row>
    <row r="27" spans="1:25" x14ac:dyDescent="0.2">
      <c r="A27" s="27">
        <f t="shared" si="6"/>
        <v>22</v>
      </c>
      <c r="B27" s="84" t="str">
        <f>IF(Start!B44&lt;&gt;"",Start!B44,"")</f>
        <v xml:space="preserve"> </v>
      </c>
      <c r="C27" s="130" t="e">
        <f t="shared" si="1"/>
        <v>#DIV/0!</v>
      </c>
      <c r="D27" s="131" t="e">
        <f t="shared" si="2"/>
        <v>#DIV/0!</v>
      </c>
      <c r="E27" s="132" t="e">
        <f t="shared" si="3"/>
        <v>#DIV/0!</v>
      </c>
      <c r="F27" s="128" t="e">
        <f t="shared" si="4"/>
        <v>#DIV/0!</v>
      </c>
      <c r="G27" s="9"/>
      <c r="H27" s="6"/>
      <c r="I27" s="6"/>
      <c r="J27" s="10"/>
      <c r="K27" s="12" t="str">
        <f>IF(AND(K$3&lt;&gt;"Datum",'SA1'!$S26&gt;0),'SA1'!$S26,"")</f>
        <v/>
      </c>
      <c r="L27" s="45" t="str">
        <f>IF(AND(L$3&lt;&gt;"Datum",'SA2'!$S26&gt;0),'SA2'!$S26,"")</f>
        <v/>
      </c>
      <c r="M27" s="45" t="str">
        <f>IF(AND(M$3&lt;&gt;"Datum",'SA3'!$S26&gt;0),'SA3'!$S26,"")</f>
        <v/>
      </c>
      <c r="N27" s="114" t="str">
        <f>IF(AND(N$3&lt;&gt;"Datum",'SA4'!$S26&gt;0),'SA4'!$S26,"")</f>
        <v/>
      </c>
      <c r="O27" s="12" t="str">
        <f>IF(AND(O$4&lt;&gt;"Datum",'Ex1'!$S26&gt;0),'Ex1'!$S26,"")</f>
        <v/>
      </c>
      <c r="P27" s="45" t="str">
        <f>IF(AND(P$4&lt;&gt;"Datum",'Ex2'!$S26&gt;0),'Ex2'!$S26,"")</f>
        <v/>
      </c>
      <c r="Q27" s="45" t="str">
        <f>IF(AND(Q$4&lt;&gt;"Datum",'Ex3'!$S26&gt;0),'Ex3'!$S26,"")</f>
        <v/>
      </c>
      <c r="R27" s="114" t="str">
        <f>IF(AND(R$4&lt;&gt;"Datum",'Ex4'!$S26&gt;0),'Ex4'!$S26,"")</f>
        <v/>
      </c>
      <c r="S27" s="9"/>
      <c r="T27" s="6"/>
      <c r="U27" s="115"/>
      <c r="V27" s="9"/>
      <c r="W27" s="6"/>
      <c r="X27" s="115"/>
      <c r="Y27" s="32" t="e">
        <f t="shared" si="5"/>
        <v>#DIV/0!</v>
      </c>
    </row>
    <row r="28" spans="1:25" x14ac:dyDescent="0.2">
      <c r="A28" s="27">
        <f t="shared" si="6"/>
        <v>23</v>
      </c>
      <c r="B28" s="84" t="str">
        <f>IF(Start!B45&lt;&gt;"",Start!B45,"")</f>
        <v xml:space="preserve"> </v>
      </c>
      <c r="C28" s="130" t="e">
        <f t="shared" si="1"/>
        <v>#DIV/0!</v>
      </c>
      <c r="D28" s="131" t="e">
        <f t="shared" si="2"/>
        <v>#DIV/0!</v>
      </c>
      <c r="E28" s="132" t="e">
        <f t="shared" si="3"/>
        <v>#DIV/0!</v>
      </c>
      <c r="F28" s="128" t="e">
        <f t="shared" si="4"/>
        <v>#DIV/0!</v>
      </c>
      <c r="G28" s="9"/>
      <c r="H28" s="6"/>
      <c r="I28" s="6"/>
      <c r="J28" s="10"/>
      <c r="K28" s="12" t="str">
        <f>IF(AND(K$3&lt;&gt;"Datum",'SA1'!$S27&gt;0),'SA1'!$S27,"")</f>
        <v/>
      </c>
      <c r="L28" s="45" t="str">
        <f>IF(AND(L$3&lt;&gt;"Datum",'SA2'!$S27&gt;0),'SA2'!$S27,"")</f>
        <v/>
      </c>
      <c r="M28" s="45" t="str">
        <f>IF(AND(M$3&lt;&gt;"Datum",'SA3'!$S27&gt;0),'SA3'!$S27,"")</f>
        <v/>
      </c>
      <c r="N28" s="114" t="str">
        <f>IF(AND(N$3&lt;&gt;"Datum",'SA4'!$S27&gt;0),'SA4'!$S27,"")</f>
        <v/>
      </c>
      <c r="O28" s="12" t="str">
        <f>IF(AND(O$4&lt;&gt;"Datum",'Ex1'!$S27&gt;0),'Ex1'!$S27,"")</f>
        <v/>
      </c>
      <c r="P28" s="45" t="str">
        <f>IF(AND(P$4&lt;&gt;"Datum",'Ex2'!$S27&gt;0),'Ex2'!$S27,"")</f>
        <v/>
      </c>
      <c r="Q28" s="45" t="str">
        <f>IF(AND(Q$4&lt;&gt;"Datum",'Ex3'!$S27&gt;0),'Ex3'!$S27,"")</f>
        <v/>
      </c>
      <c r="R28" s="114" t="str">
        <f>IF(AND(R$4&lt;&gt;"Datum",'Ex4'!$S27&gt;0),'Ex4'!$S27,"")</f>
        <v/>
      </c>
      <c r="S28" s="9"/>
      <c r="T28" s="6"/>
      <c r="U28" s="115"/>
      <c r="V28" s="9"/>
      <c r="W28" s="6"/>
      <c r="X28" s="115"/>
      <c r="Y28" s="32" t="e">
        <f t="shared" si="5"/>
        <v>#DIV/0!</v>
      </c>
    </row>
    <row r="29" spans="1:25" x14ac:dyDescent="0.2">
      <c r="A29" s="27">
        <f t="shared" si="6"/>
        <v>24</v>
      </c>
      <c r="B29" s="84" t="str">
        <f>IF(Start!B46&lt;&gt;"",Start!B46,"")</f>
        <v xml:space="preserve"> </v>
      </c>
      <c r="C29" s="130" t="e">
        <f t="shared" si="1"/>
        <v>#DIV/0!</v>
      </c>
      <c r="D29" s="131" t="e">
        <f t="shared" si="2"/>
        <v>#DIV/0!</v>
      </c>
      <c r="E29" s="132" t="e">
        <f t="shared" si="3"/>
        <v>#DIV/0!</v>
      </c>
      <c r="F29" s="128" t="e">
        <f t="shared" si="4"/>
        <v>#DIV/0!</v>
      </c>
      <c r="G29" s="9"/>
      <c r="H29" s="6"/>
      <c r="I29" s="6"/>
      <c r="J29" s="10"/>
      <c r="K29" s="12" t="str">
        <f>IF(AND(K$3&lt;&gt;"Datum",'SA1'!$S28&gt;0),'SA1'!$S28,"")</f>
        <v/>
      </c>
      <c r="L29" s="45" t="str">
        <f>IF(AND(L$3&lt;&gt;"Datum",'SA2'!$S28&gt;0),'SA2'!$S28,"")</f>
        <v/>
      </c>
      <c r="M29" s="45" t="str">
        <f>IF(AND(M$3&lt;&gt;"Datum",'SA3'!$S28&gt;0),'SA3'!$S28,"")</f>
        <v/>
      </c>
      <c r="N29" s="114" t="str">
        <f>IF(AND(N$3&lt;&gt;"Datum",'SA4'!$S28&gt;0),'SA4'!$S28,"")</f>
        <v/>
      </c>
      <c r="O29" s="12" t="str">
        <f>IF(AND(O$4&lt;&gt;"Datum",'Ex1'!$S28&gt;0),'Ex1'!$S28,"")</f>
        <v/>
      </c>
      <c r="P29" s="45" t="str">
        <f>IF(AND(P$4&lt;&gt;"Datum",'Ex2'!$S28&gt;0),'Ex2'!$S28,"")</f>
        <v/>
      </c>
      <c r="Q29" s="45" t="str">
        <f>IF(AND(Q$4&lt;&gt;"Datum",'Ex3'!$S28&gt;0),'Ex3'!$S28,"")</f>
        <v/>
      </c>
      <c r="R29" s="114" t="str">
        <f>IF(AND(R$4&lt;&gt;"Datum",'Ex4'!$S28&gt;0),'Ex4'!$S28,"")</f>
        <v/>
      </c>
      <c r="S29" s="9"/>
      <c r="T29" s="6"/>
      <c r="U29" s="115"/>
      <c r="V29" s="9"/>
      <c r="W29" s="6"/>
      <c r="X29" s="115"/>
      <c r="Y29" s="32" t="e">
        <f t="shared" si="5"/>
        <v>#DIV/0!</v>
      </c>
    </row>
    <row r="30" spans="1:25" x14ac:dyDescent="0.2">
      <c r="A30" s="27">
        <f t="shared" si="6"/>
        <v>25</v>
      </c>
      <c r="B30" s="84" t="str">
        <f>IF(Start!B47&lt;&gt;"",Start!B47,"")</f>
        <v xml:space="preserve"> </v>
      </c>
      <c r="C30" s="130" t="e">
        <f t="shared" si="1"/>
        <v>#DIV/0!</v>
      </c>
      <c r="D30" s="131" t="e">
        <f t="shared" si="2"/>
        <v>#DIV/0!</v>
      </c>
      <c r="E30" s="132" t="e">
        <f t="shared" si="3"/>
        <v>#DIV/0!</v>
      </c>
      <c r="F30" s="128" t="e">
        <f t="shared" si="4"/>
        <v>#DIV/0!</v>
      </c>
      <c r="G30" s="9"/>
      <c r="H30" s="6"/>
      <c r="I30" s="6"/>
      <c r="J30" s="10"/>
      <c r="K30" s="12" t="str">
        <f>IF(AND(K$3&lt;&gt;"Datum",'SA1'!$S29&gt;0),'SA1'!$S29,"")</f>
        <v/>
      </c>
      <c r="L30" s="45" t="str">
        <f>IF(AND(L$3&lt;&gt;"Datum",'SA2'!$S29&gt;0),'SA2'!$S29,"")</f>
        <v/>
      </c>
      <c r="M30" s="45" t="str">
        <f>IF(AND(M$3&lt;&gt;"Datum",'SA3'!$S29&gt;0),'SA3'!$S29,"")</f>
        <v/>
      </c>
      <c r="N30" s="114" t="str">
        <f>IF(AND(N$3&lt;&gt;"Datum",'SA4'!$S29&gt;0),'SA4'!$S29,"")</f>
        <v/>
      </c>
      <c r="O30" s="12" t="str">
        <f>IF(AND(O$4&lt;&gt;"Datum",'Ex1'!$S29&gt;0),'Ex1'!$S29,"")</f>
        <v/>
      </c>
      <c r="P30" s="45" t="str">
        <f>IF(AND(P$4&lt;&gt;"Datum",'Ex2'!$S29&gt;0),'Ex2'!$S29,"")</f>
        <v/>
      </c>
      <c r="Q30" s="45" t="str">
        <f>IF(AND(Q$4&lt;&gt;"Datum",'Ex3'!$S29&gt;0),'Ex3'!$S29,"")</f>
        <v/>
      </c>
      <c r="R30" s="114" t="str">
        <f>IF(AND(R$4&lt;&gt;"Datum",'Ex4'!$S29&gt;0),'Ex4'!$S29,"")</f>
        <v/>
      </c>
      <c r="S30" s="9"/>
      <c r="T30" s="6"/>
      <c r="U30" s="115"/>
      <c r="V30" s="9"/>
      <c r="W30" s="6"/>
      <c r="X30" s="115"/>
      <c r="Y30" s="32" t="e">
        <f t="shared" si="5"/>
        <v>#DIV/0!</v>
      </c>
    </row>
    <row r="31" spans="1:25" x14ac:dyDescent="0.2">
      <c r="A31" s="27">
        <f t="shared" si="6"/>
        <v>26</v>
      </c>
      <c r="B31" s="84" t="str">
        <f>IF(Start!B48&lt;&gt;"",Start!B48,"")</f>
        <v xml:space="preserve"> </v>
      </c>
      <c r="C31" s="130" t="e">
        <f t="shared" si="1"/>
        <v>#DIV/0!</v>
      </c>
      <c r="D31" s="131" t="e">
        <f t="shared" si="2"/>
        <v>#DIV/0!</v>
      </c>
      <c r="E31" s="132" t="e">
        <f t="shared" si="3"/>
        <v>#DIV/0!</v>
      </c>
      <c r="F31" s="128" t="e">
        <f t="shared" si="4"/>
        <v>#DIV/0!</v>
      </c>
      <c r="G31" s="9"/>
      <c r="H31" s="6"/>
      <c r="I31" s="6"/>
      <c r="J31" s="10"/>
      <c r="K31" s="12" t="str">
        <f>IF(AND(K$3&lt;&gt;"Datum",'SA1'!$S30&gt;0),'SA1'!$S30,"")</f>
        <v/>
      </c>
      <c r="L31" s="45" t="str">
        <f>IF(AND(L$3&lt;&gt;"Datum",'SA2'!$S30&gt;0),'SA2'!$S30,"")</f>
        <v/>
      </c>
      <c r="M31" s="45" t="str">
        <f>IF(AND(M$3&lt;&gt;"Datum",'SA3'!$S30&gt;0),'SA3'!$S30,"")</f>
        <v/>
      </c>
      <c r="N31" s="114" t="str">
        <f>IF(AND(N$3&lt;&gt;"Datum",'SA4'!$S30&gt;0),'SA4'!$S30,"")</f>
        <v/>
      </c>
      <c r="O31" s="12" t="str">
        <f>IF(AND(O$4&lt;&gt;"Datum",'Ex1'!$S30&gt;0),'Ex1'!$S30,"")</f>
        <v/>
      </c>
      <c r="P31" s="45" t="str">
        <f>IF(AND(P$4&lt;&gt;"Datum",'Ex2'!$S30&gt;0),'Ex2'!$S30,"")</f>
        <v/>
      </c>
      <c r="Q31" s="45" t="str">
        <f>IF(AND(Q$4&lt;&gt;"Datum",'Ex3'!$S30&gt;0),'Ex3'!$S30,"")</f>
        <v/>
      </c>
      <c r="R31" s="114" t="str">
        <f>IF(AND(R$4&lt;&gt;"Datum",'Ex4'!$S30&gt;0),'Ex4'!$S30,"")</f>
        <v/>
      </c>
      <c r="S31" s="9"/>
      <c r="T31" s="6"/>
      <c r="U31" s="115"/>
      <c r="V31" s="9"/>
      <c r="W31" s="6"/>
      <c r="X31" s="115"/>
      <c r="Y31" s="32" t="e">
        <f t="shared" si="5"/>
        <v>#DIV/0!</v>
      </c>
    </row>
    <row r="32" spans="1:25" x14ac:dyDescent="0.2">
      <c r="A32" s="27">
        <f t="shared" si="6"/>
        <v>27</v>
      </c>
      <c r="B32" s="84" t="str">
        <f>IF(Start!B49&lt;&gt;"",Start!B49,"")</f>
        <v xml:space="preserve"> </v>
      </c>
      <c r="C32" s="130" t="e">
        <f t="shared" si="1"/>
        <v>#DIV/0!</v>
      </c>
      <c r="D32" s="131" t="e">
        <f t="shared" si="2"/>
        <v>#DIV/0!</v>
      </c>
      <c r="E32" s="132" t="e">
        <f t="shared" si="3"/>
        <v>#DIV/0!</v>
      </c>
      <c r="F32" s="128" t="e">
        <f t="shared" si="4"/>
        <v>#DIV/0!</v>
      </c>
      <c r="G32" s="9"/>
      <c r="H32" s="6"/>
      <c r="I32" s="6"/>
      <c r="J32" s="10"/>
      <c r="K32" s="12" t="str">
        <f>IF(AND(K$3&lt;&gt;"Datum",'SA1'!$S31&gt;0),'SA1'!$S31,"")</f>
        <v/>
      </c>
      <c r="L32" s="45" t="str">
        <f>IF(AND(L$3&lt;&gt;"Datum",'SA2'!$S31&gt;0),'SA2'!$S31,"")</f>
        <v/>
      </c>
      <c r="M32" s="45" t="str">
        <f>IF(AND(M$3&lt;&gt;"Datum",'SA3'!$S31&gt;0),'SA3'!$S31,"")</f>
        <v/>
      </c>
      <c r="N32" s="114" t="str">
        <f>IF(AND(N$3&lt;&gt;"Datum",'SA4'!$S31&gt;0),'SA4'!$S31,"")</f>
        <v/>
      </c>
      <c r="O32" s="12" t="str">
        <f>IF(AND(O$4&lt;&gt;"Datum",'Ex1'!$S31&gt;0),'Ex1'!$S31,"")</f>
        <v/>
      </c>
      <c r="P32" s="45" t="str">
        <f>IF(AND(P$4&lt;&gt;"Datum",'Ex2'!$S31&gt;0),'Ex2'!$S31,"")</f>
        <v/>
      </c>
      <c r="Q32" s="45" t="str">
        <f>IF(AND(Q$4&lt;&gt;"Datum",'Ex3'!$S31&gt;0),'Ex3'!$S31,"")</f>
        <v/>
      </c>
      <c r="R32" s="114" t="str">
        <f>IF(AND(R$4&lt;&gt;"Datum",'Ex4'!$S31&gt;0),'Ex4'!$S31,"")</f>
        <v/>
      </c>
      <c r="S32" s="9"/>
      <c r="T32" s="6"/>
      <c r="U32" s="115"/>
      <c r="V32" s="9"/>
      <c r="W32" s="6"/>
      <c r="X32" s="115"/>
      <c r="Y32" s="32" t="e">
        <f t="shared" si="5"/>
        <v>#DIV/0!</v>
      </c>
    </row>
    <row r="33" spans="1:25" x14ac:dyDescent="0.2">
      <c r="A33" s="27">
        <f t="shared" si="6"/>
        <v>28</v>
      </c>
      <c r="B33" s="84" t="str">
        <f>IF(Start!B50&lt;&gt;"",Start!B50,"")</f>
        <v xml:space="preserve"> </v>
      </c>
      <c r="C33" s="130" t="e">
        <f t="shared" si="1"/>
        <v>#DIV/0!</v>
      </c>
      <c r="D33" s="131" t="e">
        <f t="shared" si="2"/>
        <v>#DIV/0!</v>
      </c>
      <c r="E33" s="132" t="e">
        <f t="shared" si="3"/>
        <v>#DIV/0!</v>
      </c>
      <c r="F33" s="128" t="e">
        <f t="shared" si="4"/>
        <v>#DIV/0!</v>
      </c>
      <c r="G33" s="9"/>
      <c r="H33" s="6"/>
      <c r="I33" s="6"/>
      <c r="J33" s="10"/>
      <c r="K33" s="12" t="str">
        <f>IF(AND(K$3&lt;&gt;"Datum",'SA1'!$S32&gt;0),'SA1'!$S32,"")</f>
        <v/>
      </c>
      <c r="L33" s="45" t="str">
        <f>IF(AND(L$3&lt;&gt;"Datum",'SA2'!$S32&gt;0),'SA2'!$S32,"")</f>
        <v/>
      </c>
      <c r="M33" s="45" t="str">
        <f>IF(AND(M$3&lt;&gt;"Datum",'SA3'!$S32&gt;0),'SA3'!$S32,"")</f>
        <v/>
      </c>
      <c r="N33" s="114" t="str">
        <f>IF(AND(N$3&lt;&gt;"Datum",'SA4'!$S32&gt;0),'SA4'!$S32,"")</f>
        <v/>
      </c>
      <c r="O33" s="12" t="str">
        <f>IF(AND(O$4&lt;&gt;"Datum",'Ex1'!$S32&gt;0),'Ex1'!$S32,"")</f>
        <v/>
      </c>
      <c r="P33" s="45" t="str">
        <f>IF(AND(P$4&lt;&gt;"Datum",'Ex2'!$S32&gt;0),'Ex2'!$S32,"")</f>
        <v/>
      </c>
      <c r="Q33" s="45" t="str">
        <f>IF(AND(Q$4&lt;&gt;"Datum",'Ex3'!$S32&gt;0),'Ex3'!$S32,"")</f>
        <v/>
      </c>
      <c r="R33" s="114" t="str">
        <f>IF(AND(R$4&lt;&gt;"Datum",'Ex4'!$S32&gt;0),'Ex4'!$S32,"")</f>
        <v/>
      </c>
      <c r="S33" s="9"/>
      <c r="T33" s="6"/>
      <c r="U33" s="115"/>
      <c r="V33" s="9"/>
      <c r="W33" s="6"/>
      <c r="X33" s="115"/>
      <c r="Y33" s="32" t="e">
        <f t="shared" si="5"/>
        <v>#DIV/0!</v>
      </c>
    </row>
    <row r="34" spans="1:25" x14ac:dyDescent="0.2">
      <c r="A34" s="27">
        <f t="shared" si="6"/>
        <v>29</v>
      </c>
      <c r="B34" s="84" t="str">
        <f>IF(Start!B51&lt;&gt;"",Start!B51,"")</f>
        <v xml:space="preserve"> </v>
      </c>
      <c r="C34" s="130" t="e">
        <f t="shared" si="1"/>
        <v>#DIV/0!</v>
      </c>
      <c r="D34" s="131" t="e">
        <f t="shared" si="2"/>
        <v>#DIV/0!</v>
      </c>
      <c r="E34" s="132" t="e">
        <f t="shared" si="3"/>
        <v>#DIV/0!</v>
      </c>
      <c r="F34" s="128" t="e">
        <f t="shared" si="4"/>
        <v>#DIV/0!</v>
      </c>
      <c r="G34" s="9"/>
      <c r="H34" s="6"/>
      <c r="I34" s="6"/>
      <c r="J34" s="10"/>
      <c r="K34" s="12" t="str">
        <f>IF(AND(K$3&lt;&gt;"Datum",'SA1'!$S33&gt;0),'SA1'!$S33,"")</f>
        <v/>
      </c>
      <c r="L34" s="45" t="str">
        <f>IF(AND(L$3&lt;&gt;"Datum",'SA2'!$S33&gt;0),'SA2'!$S33,"")</f>
        <v/>
      </c>
      <c r="M34" s="45" t="str">
        <f>IF(AND(M$3&lt;&gt;"Datum",'SA3'!$S33&gt;0),'SA3'!$S33,"")</f>
        <v/>
      </c>
      <c r="N34" s="114" t="str">
        <f>IF(AND(N$3&lt;&gt;"Datum",'SA4'!$S33&gt;0),'SA4'!$S33,"")</f>
        <v/>
      </c>
      <c r="O34" s="12" t="str">
        <f>IF(AND(O$4&lt;&gt;"Datum",'Ex1'!$S33&gt;0),'Ex1'!$S33,"")</f>
        <v/>
      </c>
      <c r="P34" s="45" t="str">
        <f>IF(AND(P$4&lt;&gt;"Datum",'Ex2'!$S33&gt;0),'Ex2'!$S33,"")</f>
        <v/>
      </c>
      <c r="Q34" s="45" t="str">
        <f>IF(AND(Q$4&lt;&gt;"Datum",'Ex3'!$S33&gt;0),'Ex3'!$S33,"")</f>
        <v/>
      </c>
      <c r="R34" s="114" t="str">
        <f>IF(AND(R$4&lt;&gt;"Datum",'Ex4'!$S33&gt;0),'Ex4'!$S33,"")</f>
        <v/>
      </c>
      <c r="S34" s="9"/>
      <c r="T34" s="6"/>
      <c r="U34" s="115"/>
      <c r="V34" s="9"/>
      <c r="W34" s="6"/>
      <c r="X34" s="115"/>
      <c r="Y34" s="32" t="e">
        <f t="shared" si="5"/>
        <v>#DIV/0!</v>
      </c>
    </row>
    <row r="35" spans="1:25" x14ac:dyDescent="0.2">
      <c r="A35" s="27">
        <f t="shared" si="6"/>
        <v>30</v>
      </c>
      <c r="B35" s="84" t="str">
        <f>IF(Start!B52&lt;&gt;"",Start!B52,"")</f>
        <v xml:space="preserve"> </v>
      </c>
      <c r="C35" s="130" t="e">
        <f t="shared" si="1"/>
        <v>#DIV/0!</v>
      </c>
      <c r="D35" s="131" t="e">
        <f t="shared" si="2"/>
        <v>#DIV/0!</v>
      </c>
      <c r="E35" s="132" t="e">
        <f t="shared" si="3"/>
        <v>#DIV/0!</v>
      </c>
      <c r="F35" s="128" t="e">
        <f t="shared" si="4"/>
        <v>#DIV/0!</v>
      </c>
      <c r="G35" s="9"/>
      <c r="H35" s="6"/>
      <c r="I35" s="6"/>
      <c r="J35" s="10"/>
      <c r="K35" s="12" t="str">
        <f>IF(AND(K$3&lt;&gt;"Datum",'SA1'!$S34&gt;0),'SA1'!$S34,"")</f>
        <v/>
      </c>
      <c r="L35" s="45" t="str">
        <f>IF(AND(L$3&lt;&gt;"Datum",'SA2'!$S34&gt;0),'SA2'!$S34,"")</f>
        <v/>
      </c>
      <c r="M35" s="45" t="str">
        <f>IF(AND(M$3&lt;&gt;"Datum",'SA3'!$S34&gt;0),'SA3'!$S34,"")</f>
        <v/>
      </c>
      <c r="N35" s="114" t="str">
        <f>IF(AND(N$3&lt;&gt;"Datum",'SA4'!$S34&gt;0),'SA4'!$S34,"")</f>
        <v/>
      </c>
      <c r="O35" s="12" t="str">
        <f>IF(AND(O$4&lt;&gt;"Datum",'Ex1'!$S34&gt;0),'Ex1'!$S34,"")</f>
        <v/>
      </c>
      <c r="P35" s="45" t="str">
        <f>IF(AND(P$4&lt;&gt;"Datum",'Ex2'!$S34&gt;0),'Ex2'!$S34,"")</f>
        <v/>
      </c>
      <c r="Q35" s="45" t="str">
        <f>IF(AND(Q$4&lt;&gt;"Datum",'Ex3'!$S34&gt;0),'Ex3'!$S34,"")</f>
        <v/>
      </c>
      <c r="R35" s="114" t="str">
        <f>IF(AND(R$4&lt;&gt;"Datum",'Ex4'!$S34&gt;0),'Ex4'!$S34,"")</f>
        <v/>
      </c>
      <c r="S35" s="9"/>
      <c r="T35" s="6"/>
      <c r="U35" s="115"/>
      <c r="V35" s="9"/>
      <c r="W35" s="6"/>
      <c r="X35" s="115"/>
      <c r="Y35" s="32" t="e">
        <f t="shared" si="5"/>
        <v>#DIV/0!</v>
      </c>
    </row>
    <row r="36" spans="1:25" x14ac:dyDescent="0.2">
      <c r="A36" s="27">
        <f t="shared" si="6"/>
        <v>31</v>
      </c>
      <c r="B36" s="84" t="str">
        <f>IF(Start!B53&lt;&gt;"",Start!B53,"")</f>
        <v xml:space="preserve"> </v>
      </c>
      <c r="C36" s="130" t="e">
        <f t="shared" si="1"/>
        <v>#DIV/0!</v>
      </c>
      <c r="D36" s="131" t="e">
        <f t="shared" si="2"/>
        <v>#DIV/0!</v>
      </c>
      <c r="E36" s="132" t="e">
        <f t="shared" si="3"/>
        <v>#DIV/0!</v>
      </c>
      <c r="F36" s="128" t="e">
        <f t="shared" si="4"/>
        <v>#DIV/0!</v>
      </c>
      <c r="G36" s="9"/>
      <c r="H36" s="6"/>
      <c r="I36" s="6"/>
      <c r="J36" s="10"/>
      <c r="K36" s="12" t="str">
        <f>IF(AND(K$3&lt;&gt;"Datum",'SA1'!$S35&gt;0),'SA1'!$S35,"")</f>
        <v/>
      </c>
      <c r="L36" s="45" t="str">
        <f>IF(AND(L$3&lt;&gt;"Datum",'SA2'!$S35&gt;0),'SA2'!$S35,"")</f>
        <v/>
      </c>
      <c r="M36" s="45" t="str">
        <f>IF(AND(M$3&lt;&gt;"Datum",'SA3'!$S35&gt;0),'SA3'!$S35,"")</f>
        <v/>
      </c>
      <c r="N36" s="114" t="str">
        <f>IF(AND(N$3&lt;&gt;"Datum",'SA4'!$S35&gt;0),'SA4'!$S35,"")</f>
        <v/>
      </c>
      <c r="O36" s="12" t="str">
        <f>IF(AND(O$4&lt;&gt;"Datum",'Ex1'!$S35&gt;0),'Ex1'!$S35,"")</f>
        <v/>
      </c>
      <c r="P36" s="45" t="str">
        <f>IF(AND(P$4&lt;&gt;"Datum",'Ex2'!$S35&gt;0),'Ex2'!$S35,"")</f>
        <v/>
      </c>
      <c r="Q36" s="45" t="str">
        <f>IF(AND(Q$4&lt;&gt;"Datum",'Ex3'!$S35&gt;0),'Ex3'!$S35,"")</f>
        <v/>
      </c>
      <c r="R36" s="114" t="str">
        <f>IF(AND(R$4&lt;&gt;"Datum",'Ex4'!$S35&gt;0),'Ex4'!$S35,"")</f>
        <v/>
      </c>
      <c r="S36" s="9"/>
      <c r="T36" s="6"/>
      <c r="U36" s="115"/>
      <c r="V36" s="9"/>
      <c r="W36" s="6"/>
      <c r="X36" s="115"/>
      <c r="Y36" s="32" t="e">
        <f t="shared" si="5"/>
        <v>#DIV/0!</v>
      </c>
    </row>
    <row r="37" spans="1:25" x14ac:dyDescent="0.2">
      <c r="A37" s="27">
        <f t="shared" si="6"/>
        <v>32</v>
      </c>
      <c r="B37" s="84" t="str">
        <f>IF(Start!B54&lt;&gt;"",Start!B54,"")</f>
        <v xml:space="preserve"> </v>
      </c>
      <c r="C37" s="130" t="e">
        <f t="shared" si="1"/>
        <v>#DIV/0!</v>
      </c>
      <c r="D37" s="131" t="e">
        <f t="shared" si="2"/>
        <v>#DIV/0!</v>
      </c>
      <c r="E37" s="132" t="e">
        <f t="shared" si="3"/>
        <v>#DIV/0!</v>
      </c>
      <c r="F37" s="128" t="e">
        <f t="shared" si="4"/>
        <v>#DIV/0!</v>
      </c>
      <c r="G37" s="9"/>
      <c r="H37" s="6"/>
      <c r="I37" s="6"/>
      <c r="J37" s="10"/>
      <c r="K37" s="12" t="str">
        <f>IF(AND(K$3&lt;&gt;"Datum",'SA1'!$S36&gt;0),'SA1'!$S36,"")</f>
        <v/>
      </c>
      <c r="L37" s="45" t="str">
        <f>IF(AND(L$3&lt;&gt;"Datum",'SA2'!$S36&gt;0),'SA2'!$S36,"")</f>
        <v/>
      </c>
      <c r="M37" s="45" t="str">
        <f>IF(AND(M$3&lt;&gt;"Datum",'SA3'!$S36&gt;0),'SA3'!$S36,"")</f>
        <v/>
      </c>
      <c r="N37" s="114" t="str">
        <f>IF(AND(N$3&lt;&gt;"Datum",'SA4'!$S36&gt;0),'SA4'!$S36,"")</f>
        <v/>
      </c>
      <c r="O37" s="12" t="str">
        <f>IF(AND(O$4&lt;&gt;"Datum",'Ex1'!$S36&gt;0),'Ex1'!$S36,"")</f>
        <v/>
      </c>
      <c r="P37" s="45" t="str">
        <f>IF(AND(P$4&lt;&gt;"Datum",'Ex2'!$S36&gt;0),'Ex2'!$S36,"")</f>
        <v/>
      </c>
      <c r="Q37" s="45" t="str">
        <f>IF(AND(Q$4&lt;&gt;"Datum",'Ex3'!$S36&gt;0),'Ex3'!$S36,"")</f>
        <v/>
      </c>
      <c r="R37" s="114" t="str">
        <f>IF(AND(R$4&lt;&gt;"Datum",'Ex4'!$S36&gt;0),'Ex4'!$S36,"")</f>
        <v/>
      </c>
      <c r="S37" s="9"/>
      <c r="T37" s="6"/>
      <c r="U37" s="115"/>
      <c r="V37" s="9"/>
      <c r="W37" s="6"/>
      <c r="X37" s="115"/>
      <c r="Y37" s="32" t="e">
        <f t="shared" si="5"/>
        <v>#DIV/0!</v>
      </c>
    </row>
    <row r="38" spans="1:25" x14ac:dyDescent="0.2">
      <c r="A38" s="27">
        <f t="shared" si="6"/>
        <v>33</v>
      </c>
      <c r="B38" s="84" t="str">
        <f>IF(Start!B55&lt;&gt;"",Start!B55,"")</f>
        <v xml:space="preserve"> </v>
      </c>
      <c r="C38" s="130" t="e">
        <f t="shared" si="1"/>
        <v>#DIV/0!</v>
      </c>
      <c r="D38" s="131" t="e">
        <f t="shared" si="2"/>
        <v>#DIV/0!</v>
      </c>
      <c r="E38" s="132" t="e">
        <f t="shared" si="3"/>
        <v>#DIV/0!</v>
      </c>
      <c r="F38" s="128" t="e">
        <f t="shared" si="4"/>
        <v>#DIV/0!</v>
      </c>
      <c r="G38" s="9"/>
      <c r="H38" s="6"/>
      <c r="I38" s="6"/>
      <c r="J38" s="10"/>
      <c r="K38" s="12" t="str">
        <f>IF(AND(K$3&lt;&gt;"Datum",'SA1'!$S37&gt;0),'SA1'!$S37,"")</f>
        <v/>
      </c>
      <c r="L38" s="45" t="str">
        <f>IF(AND(L$3&lt;&gt;"Datum",'SA2'!$S37&gt;0),'SA2'!$S37,"")</f>
        <v/>
      </c>
      <c r="M38" s="45" t="str">
        <f>IF(AND(M$3&lt;&gt;"Datum",'SA3'!$S37&gt;0),'SA3'!$S37,"")</f>
        <v/>
      </c>
      <c r="N38" s="114" t="str">
        <f>IF(AND(N$3&lt;&gt;"Datum",'SA4'!$S37&gt;0),'SA4'!$S37,"")</f>
        <v/>
      </c>
      <c r="O38" s="12" t="str">
        <f>IF(AND(O$4&lt;&gt;"Datum",'Ex1'!$S37&gt;0),'Ex1'!$S37,"")</f>
        <v/>
      </c>
      <c r="P38" s="45" t="str">
        <f>IF(AND(P$4&lt;&gt;"Datum",'Ex2'!$S37&gt;0),'Ex2'!$S37,"")</f>
        <v/>
      </c>
      <c r="Q38" s="45" t="str">
        <f>IF(AND(Q$4&lt;&gt;"Datum",'Ex3'!$S37&gt;0),'Ex3'!$S37,"")</f>
        <v/>
      </c>
      <c r="R38" s="114" t="str">
        <f>IF(AND(R$4&lt;&gt;"Datum",'Ex4'!$S37&gt;0),'Ex4'!$S37,"")</f>
        <v/>
      </c>
      <c r="S38" s="9"/>
      <c r="T38" s="6"/>
      <c r="U38" s="115"/>
      <c r="V38" s="9"/>
      <c r="W38" s="6"/>
      <c r="X38" s="115"/>
      <c r="Y38" s="32" t="e">
        <f t="shared" si="5"/>
        <v>#DIV/0!</v>
      </c>
    </row>
    <row r="39" spans="1:25" x14ac:dyDescent="0.2">
      <c r="A39" s="27">
        <f t="shared" si="6"/>
        <v>34</v>
      </c>
      <c r="B39" s="84" t="str">
        <f>IF(Start!B56&lt;&gt;"",Start!B56,"")</f>
        <v xml:space="preserve"> </v>
      </c>
      <c r="C39" s="130" t="e">
        <f t="shared" si="1"/>
        <v>#DIV/0!</v>
      </c>
      <c r="D39" s="131" t="e">
        <f t="shared" si="2"/>
        <v>#DIV/0!</v>
      </c>
      <c r="E39" s="132" t="e">
        <f t="shared" si="3"/>
        <v>#DIV/0!</v>
      </c>
      <c r="F39" s="128" t="e">
        <f t="shared" si="4"/>
        <v>#DIV/0!</v>
      </c>
      <c r="G39" s="9"/>
      <c r="H39" s="6"/>
      <c r="I39" s="6"/>
      <c r="J39" s="10"/>
      <c r="K39" s="12" t="str">
        <f>IF(AND(K$3&lt;&gt;"Datum",'SA1'!$S38&gt;0),'SA1'!$S38,"")</f>
        <v/>
      </c>
      <c r="L39" s="45" t="str">
        <f>IF(AND(L$3&lt;&gt;"Datum",'SA2'!$S38&gt;0),'SA2'!$S38,"")</f>
        <v/>
      </c>
      <c r="M39" s="45" t="str">
        <f>IF(AND(M$3&lt;&gt;"Datum",'SA3'!$S38&gt;0),'SA3'!$S38,"")</f>
        <v/>
      </c>
      <c r="N39" s="114" t="str">
        <f>IF(AND(N$3&lt;&gt;"Datum",'SA4'!$S38&gt;0),'SA4'!$S38,"")</f>
        <v/>
      </c>
      <c r="O39" s="12" t="str">
        <f>IF(AND(O$4&lt;&gt;"Datum",'Ex1'!$S38&gt;0),'Ex1'!$S38,"")</f>
        <v/>
      </c>
      <c r="P39" s="45" t="str">
        <f>IF(AND(P$4&lt;&gt;"Datum",'Ex2'!$S38&gt;0),'Ex2'!$S38,"")</f>
        <v/>
      </c>
      <c r="Q39" s="45" t="str">
        <f>IF(AND(Q$4&lt;&gt;"Datum",'Ex3'!$S38&gt;0),'Ex3'!$S38,"")</f>
        <v/>
      </c>
      <c r="R39" s="114" t="str">
        <f>IF(AND(R$4&lt;&gt;"Datum",'Ex4'!$S38&gt;0),'Ex4'!$S38,"")</f>
        <v/>
      </c>
      <c r="S39" s="9"/>
      <c r="T39" s="6"/>
      <c r="U39" s="115"/>
      <c r="V39" s="9"/>
      <c r="W39" s="6"/>
      <c r="X39" s="115"/>
      <c r="Y39" s="32" t="e">
        <f t="shared" si="5"/>
        <v>#DIV/0!</v>
      </c>
    </row>
    <row r="40" spans="1:25" x14ac:dyDescent="0.2">
      <c r="A40" s="27">
        <f t="shared" si="6"/>
        <v>35</v>
      </c>
      <c r="B40" s="84" t="str">
        <f>IF(Start!B57&lt;&gt;"",Start!B57,"")</f>
        <v xml:space="preserve"> </v>
      </c>
      <c r="C40" s="130" t="e">
        <f t="shared" si="1"/>
        <v>#DIV/0!</v>
      </c>
      <c r="D40" s="131" t="e">
        <f t="shared" si="2"/>
        <v>#DIV/0!</v>
      </c>
      <c r="E40" s="132" t="e">
        <f t="shared" si="3"/>
        <v>#DIV/0!</v>
      </c>
      <c r="F40" s="128" t="e">
        <f t="shared" si="4"/>
        <v>#DIV/0!</v>
      </c>
      <c r="G40" s="21"/>
      <c r="H40" s="7"/>
      <c r="I40" s="7"/>
      <c r="J40" s="22"/>
      <c r="K40" s="12" t="str">
        <f>IF(AND(K$3&lt;&gt;"Datum",'SA1'!$S39&gt;0),'SA1'!$S39,"")</f>
        <v/>
      </c>
      <c r="L40" s="45" t="str">
        <f>IF(AND(L$3&lt;&gt;"Datum",'SA2'!$S39&gt;0),'SA2'!$S39,"")</f>
        <v/>
      </c>
      <c r="M40" s="45" t="str">
        <f>IF(AND(M$3&lt;&gt;"Datum",'SA3'!$S39&gt;0),'SA3'!$S39,"")</f>
        <v/>
      </c>
      <c r="N40" s="114" t="str">
        <f>IF(AND(N$3&lt;&gt;"Datum",'SA4'!$S39&gt;0),'SA4'!$S39,"")</f>
        <v/>
      </c>
      <c r="O40" s="12" t="str">
        <f>IF(AND(O$4&lt;&gt;"Datum",'Ex1'!$S39&gt;0),'Ex1'!$S39,"")</f>
        <v/>
      </c>
      <c r="P40" s="45" t="str">
        <f>IF(AND(P$4&lt;&gt;"Datum",'Ex2'!$S39&gt;0),'Ex2'!$S39,"")</f>
        <v/>
      </c>
      <c r="Q40" s="45" t="str">
        <f>IF(AND(Q$4&lt;&gt;"Datum",'Ex3'!$S39&gt;0),'Ex3'!$S39,"")</f>
        <v/>
      </c>
      <c r="R40" s="114" t="str">
        <f>IF(AND(R$4&lt;&gt;"Datum",'Ex4'!$S39&gt;0),'Ex4'!$S39,"")</f>
        <v/>
      </c>
      <c r="S40" s="21"/>
      <c r="T40" s="7"/>
      <c r="U40" s="8"/>
      <c r="V40" s="21"/>
      <c r="W40" s="7"/>
      <c r="X40" s="8"/>
      <c r="Y40" s="32" t="e">
        <f t="shared" si="5"/>
        <v>#DIV/0!</v>
      </c>
    </row>
    <row r="41" spans="1:25" ht="12.75" thickBot="1" x14ac:dyDescent="0.25">
      <c r="A41" s="27">
        <f t="shared" si="6"/>
        <v>36</v>
      </c>
      <c r="B41" s="84" t="str">
        <f>IF(Start!B58&lt;&gt;"",Start!B58,"")</f>
        <v xml:space="preserve"> </v>
      </c>
      <c r="C41" s="130" t="e">
        <f t="shared" si="1"/>
        <v>#DIV/0!</v>
      </c>
      <c r="D41" s="131" t="e">
        <f t="shared" si="2"/>
        <v>#DIV/0!</v>
      </c>
      <c r="E41" s="132" t="e">
        <f t="shared" si="3"/>
        <v>#DIV/0!</v>
      </c>
      <c r="F41" s="128" t="e">
        <f t="shared" si="4"/>
        <v>#DIV/0!</v>
      </c>
      <c r="G41" s="21"/>
      <c r="H41" s="7"/>
      <c r="I41" s="7"/>
      <c r="J41" s="22"/>
      <c r="K41" s="12" t="str">
        <f>IF(AND(K$3&lt;&gt;"Datum",'SA1'!$S40&gt;0),'SA1'!$S40,"")</f>
        <v/>
      </c>
      <c r="L41" s="45" t="str">
        <f>IF(AND(L$3&lt;&gt;"Datum",'SA2'!$S40&gt;0),'SA2'!$S40,"")</f>
        <v/>
      </c>
      <c r="M41" s="45" t="str">
        <f>IF(AND(M$3&lt;&gt;"Datum",'SA3'!$S40&gt;0),'SA3'!$S40,"")</f>
        <v/>
      </c>
      <c r="N41" s="114" t="str">
        <f>IF(AND(N$3&lt;&gt;"Datum",'SA4'!$S40&gt;0),'SA4'!$S40,"")</f>
        <v/>
      </c>
      <c r="O41" s="12" t="str">
        <f>IF(AND(O$4&lt;&gt;"Datum",'Ex1'!$S40&gt;0),'Ex1'!$S40,"")</f>
        <v/>
      </c>
      <c r="P41" s="45" t="str">
        <f>IF(AND(P$4&lt;&gt;"Datum",'Ex2'!$S40&gt;0),'Ex2'!$S40,"")</f>
        <v/>
      </c>
      <c r="Q41" s="45" t="str">
        <f>IF(AND(Q$4&lt;&gt;"Datum",'Ex3'!$S40&gt;0),'Ex3'!$S40,"")</f>
        <v/>
      </c>
      <c r="R41" s="114" t="str">
        <f>IF(AND(R$4&lt;&gt;"Datum",'Ex4'!$S40&gt;0),'Ex4'!$S40,"")</f>
        <v/>
      </c>
      <c r="S41" s="21"/>
      <c r="T41" s="7"/>
      <c r="U41" s="8"/>
      <c r="V41" s="21"/>
      <c r="W41" s="7"/>
      <c r="X41" s="8"/>
      <c r="Y41" s="32" t="e">
        <f t="shared" si="5"/>
        <v>#DIV/0!</v>
      </c>
    </row>
    <row r="42" spans="1:25" x14ac:dyDescent="0.2">
      <c r="A42" s="23"/>
      <c r="B42" s="24" t="s">
        <v>5</v>
      </c>
      <c r="C42" s="116" t="e">
        <f t="shared" ref="C42:X42" si="7">AVERAGE(C6:C41)</f>
        <v>#DIV/0!</v>
      </c>
      <c r="D42" s="133" t="e">
        <f t="shared" si="7"/>
        <v>#DIV/0!</v>
      </c>
      <c r="E42" s="116" t="e">
        <f t="shared" si="7"/>
        <v>#DIV/0!</v>
      </c>
      <c r="F42" s="116" t="e">
        <f t="shared" si="7"/>
        <v>#DIV/0!</v>
      </c>
      <c r="G42" s="116" t="e">
        <f t="shared" si="7"/>
        <v>#DIV/0!</v>
      </c>
      <c r="H42" s="117" t="e">
        <f t="shared" si="7"/>
        <v>#DIV/0!</v>
      </c>
      <c r="I42" s="117" t="e">
        <f t="shared" si="7"/>
        <v>#DIV/0!</v>
      </c>
      <c r="J42" s="118" t="e">
        <f t="shared" si="7"/>
        <v>#DIV/0!</v>
      </c>
      <c r="K42" s="25" t="e">
        <f t="shared" si="7"/>
        <v>#DIV/0!</v>
      </c>
      <c r="L42" s="26" t="e">
        <f t="shared" si="7"/>
        <v>#DIV/0!</v>
      </c>
      <c r="M42" s="26" t="e">
        <f t="shared" si="7"/>
        <v>#DIV/0!</v>
      </c>
      <c r="N42" s="26" t="e">
        <f t="shared" si="7"/>
        <v>#DIV/0!</v>
      </c>
      <c r="O42" s="25" t="e">
        <f t="shared" si="7"/>
        <v>#DIV/0!</v>
      </c>
      <c r="P42" s="26" t="e">
        <f t="shared" si="7"/>
        <v>#DIV/0!</v>
      </c>
      <c r="Q42" s="26" t="e">
        <f t="shared" si="7"/>
        <v>#DIV/0!</v>
      </c>
      <c r="R42" s="126" t="e">
        <f t="shared" si="7"/>
        <v>#DIV/0!</v>
      </c>
      <c r="S42" s="25" t="e">
        <f t="shared" si="7"/>
        <v>#DIV/0!</v>
      </c>
      <c r="T42" s="26" t="e">
        <f t="shared" si="7"/>
        <v>#DIV/0!</v>
      </c>
      <c r="U42" s="126" t="e">
        <f t="shared" si="7"/>
        <v>#DIV/0!</v>
      </c>
      <c r="V42" s="25" t="e">
        <f t="shared" si="7"/>
        <v>#DIV/0!</v>
      </c>
      <c r="W42" s="26" t="e">
        <f t="shared" si="7"/>
        <v>#DIV/0!</v>
      </c>
      <c r="X42" s="26" t="e">
        <f t="shared" si="7"/>
        <v>#DIV/0!</v>
      </c>
    </row>
    <row r="44" spans="1:25" x14ac:dyDescent="0.2">
      <c r="B44" s="2"/>
      <c r="C44" s="2"/>
      <c r="D44" s="2"/>
      <c r="E44" s="2"/>
      <c r="F44" s="2"/>
    </row>
  </sheetData>
  <mergeCells count="10">
    <mergeCell ref="H4:J4"/>
    <mergeCell ref="S4:U4"/>
    <mergeCell ref="V4:X4"/>
    <mergeCell ref="O3:X3"/>
    <mergeCell ref="D1:E1"/>
    <mergeCell ref="C4:F4"/>
    <mergeCell ref="G3:H3"/>
    <mergeCell ref="I3:J3"/>
    <mergeCell ref="G2:J2"/>
    <mergeCell ref="K2:N2"/>
  </mergeCells>
  <conditionalFormatting sqref="A6:X41">
    <cfRule type="expression" dxfId="19" priority="8">
      <formula>ISEVEN($A6)</formula>
    </cfRule>
  </conditionalFormatting>
  <conditionalFormatting sqref="C6:F41">
    <cfRule type="expression" dxfId="18" priority="4">
      <formula>AND(C6&lt;&gt;"",C6&gt;4.2)</formula>
    </cfRule>
  </conditionalFormatting>
  <conditionalFormatting sqref="K6:N41">
    <cfRule type="expression" dxfId="17" priority="3">
      <formula>AND(1=1,K6&gt;AVERAGE(J6:$K6,$O6:$R6)+0.5)</formula>
    </cfRule>
  </conditionalFormatting>
  <conditionalFormatting sqref="O6:R41">
    <cfRule type="expression" dxfId="16" priority="2">
      <formula>AND(1=1,O6&gt;AVERAGE($K6:N6)+0.5)</formula>
    </cfRule>
  </conditionalFormatting>
  <conditionalFormatting sqref="K4:N4">
    <cfRule type="expression" dxfId="15" priority="1">
      <formula>AND(K3&lt;&gt;"Datum",K4=0)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"1. Schulaufgabe im Fach "&amp;Fach</f>
        <v>1. Schulaufgabe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8</v>
      </c>
      <c r="G4" s="13">
        <v>2</v>
      </c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ref="L42:M42" si="7">L41/L$4</f>
        <v>#DIV/0!</v>
      </c>
      <c r="M42" s="55" t="e">
        <f t="shared" si="7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1. Schulaufgabe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8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9">IF(C80="","",IF(C80+$P$59&lt;=$R$4,C80+$P$59,""))</f>
        <v>0.5</v>
      </c>
      <c r="D81" s="136">
        <f t="shared" si="8"/>
        <v>0</v>
      </c>
      <c r="F81" s="136" t="str">
        <f t="shared" ref="F81:F144" si="10">IF(D81&lt;&gt;"",REPT("|",D81),"")</f>
        <v/>
      </c>
    </row>
    <row r="82" spans="3:6" s="136" customFormat="1" ht="9" x14ac:dyDescent="0.15">
      <c r="C82" s="136">
        <f t="shared" si="9"/>
        <v>1</v>
      </c>
      <c r="D82" s="136">
        <f t="shared" si="8"/>
        <v>0</v>
      </c>
      <c r="F82" s="136" t="str">
        <f t="shared" si="10"/>
        <v/>
      </c>
    </row>
    <row r="83" spans="3:6" s="136" customFormat="1" ht="9" x14ac:dyDescent="0.15">
      <c r="C83" s="136">
        <f t="shared" si="9"/>
        <v>1.5</v>
      </c>
      <c r="D83" s="136">
        <f t="shared" si="8"/>
        <v>0</v>
      </c>
      <c r="F83" s="136" t="str">
        <f t="shared" si="10"/>
        <v/>
      </c>
    </row>
    <row r="84" spans="3:6" s="136" customFormat="1" ht="9" x14ac:dyDescent="0.15">
      <c r="C84" s="136">
        <f t="shared" si="9"/>
        <v>2</v>
      </c>
      <c r="D84" s="136">
        <f t="shared" si="8"/>
        <v>0</v>
      </c>
      <c r="F84" s="136" t="str">
        <f t="shared" si="10"/>
        <v/>
      </c>
    </row>
    <row r="85" spans="3:6" s="136" customFormat="1" ht="9" x14ac:dyDescent="0.15">
      <c r="C85" s="136">
        <f t="shared" si="9"/>
        <v>2.5</v>
      </c>
      <c r="D85" s="136">
        <f t="shared" si="8"/>
        <v>0</v>
      </c>
      <c r="F85" s="136" t="str">
        <f t="shared" si="10"/>
        <v/>
      </c>
    </row>
    <row r="86" spans="3:6" s="136" customFormat="1" ht="9" x14ac:dyDescent="0.15">
      <c r="C86" s="136">
        <f t="shared" si="9"/>
        <v>3</v>
      </c>
      <c r="D86" s="136">
        <f t="shared" si="8"/>
        <v>0</v>
      </c>
      <c r="F86" s="136" t="str">
        <f t="shared" si="10"/>
        <v/>
      </c>
    </row>
    <row r="87" spans="3:6" s="136" customFormat="1" ht="9" x14ac:dyDescent="0.15">
      <c r="C87" s="136">
        <f t="shared" si="9"/>
        <v>3.5</v>
      </c>
      <c r="D87" s="136">
        <f t="shared" si="8"/>
        <v>0</v>
      </c>
      <c r="F87" s="136" t="str">
        <f t="shared" si="10"/>
        <v/>
      </c>
    </row>
    <row r="88" spans="3:6" s="136" customFormat="1" ht="9" x14ac:dyDescent="0.15">
      <c r="C88" s="136">
        <f t="shared" si="9"/>
        <v>4</v>
      </c>
      <c r="D88" s="136">
        <f t="shared" si="8"/>
        <v>0</v>
      </c>
      <c r="F88" s="136" t="str">
        <f t="shared" si="10"/>
        <v/>
      </c>
    </row>
    <row r="89" spans="3:6" s="136" customFormat="1" ht="9" x14ac:dyDescent="0.15">
      <c r="C89" s="136">
        <f t="shared" si="9"/>
        <v>4.5</v>
      </c>
      <c r="D89" s="136">
        <f t="shared" si="8"/>
        <v>0</v>
      </c>
      <c r="F89" s="136" t="str">
        <f t="shared" si="10"/>
        <v/>
      </c>
    </row>
    <row r="90" spans="3:6" s="136" customFormat="1" ht="9" x14ac:dyDescent="0.15">
      <c r="C90" s="136">
        <f t="shared" si="9"/>
        <v>5</v>
      </c>
      <c r="D90" s="136">
        <f t="shared" si="8"/>
        <v>0</v>
      </c>
      <c r="F90" s="136" t="str">
        <f t="shared" si="10"/>
        <v/>
      </c>
    </row>
    <row r="91" spans="3:6" s="136" customFormat="1" ht="9" x14ac:dyDescent="0.15">
      <c r="C91" s="136">
        <f t="shared" si="9"/>
        <v>5.5</v>
      </c>
      <c r="D91" s="136">
        <f t="shared" si="8"/>
        <v>0</v>
      </c>
      <c r="F91" s="136" t="str">
        <f t="shared" si="10"/>
        <v/>
      </c>
    </row>
    <row r="92" spans="3:6" s="136" customFormat="1" ht="9" x14ac:dyDescent="0.15">
      <c r="C92" s="136">
        <f t="shared" si="9"/>
        <v>6</v>
      </c>
      <c r="D92" s="136">
        <f t="shared" si="8"/>
        <v>0</v>
      </c>
      <c r="F92" s="136" t="str">
        <f t="shared" si="10"/>
        <v/>
      </c>
    </row>
    <row r="93" spans="3:6" s="136" customFormat="1" ht="9" x14ac:dyDescent="0.15">
      <c r="C93" s="136">
        <f t="shared" si="9"/>
        <v>6.5</v>
      </c>
      <c r="D93" s="136">
        <f t="shared" si="8"/>
        <v>0</v>
      </c>
      <c r="F93" s="136" t="str">
        <f t="shared" si="10"/>
        <v/>
      </c>
    </row>
    <row r="94" spans="3:6" s="136" customFormat="1" ht="9" x14ac:dyDescent="0.15">
      <c r="C94" s="136">
        <f t="shared" si="9"/>
        <v>7</v>
      </c>
      <c r="D94" s="136">
        <f t="shared" si="8"/>
        <v>0</v>
      </c>
      <c r="F94" s="136" t="str">
        <f t="shared" si="10"/>
        <v/>
      </c>
    </row>
    <row r="95" spans="3:6" s="136" customFormat="1" ht="9" x14ac:dyDescent="0.15">
      <c r="C95" s="136">
        <f t="shared" si="9"/>
        <v>7.5</v>
      </c>
      <c r="D95" s="136">
        <f t="shared" si="8"/>
        <v>0</v>
      </c>
      <c r="F95" s="136" t="str">
        <f t="shared" si="10"/>
        <v/>
      </c>
    </row>
    <row r="96" spans="3:6" s="136" customFormat="1" ht="9" x14ac:dyDescent="0.15">
      <c r="C96" s="136">
        <f t="shared" si="9"/>
        <v>8</v>
      </c>
      <c r="D96" s="136">
        <f t="shared" si="8"/>
        <v>0</v>
      </c>
      <c r="F96" s="136" t="str">
        <f t="shared" si="10"/>
        <v/>
      </c>
    </row>
    <row r="97" spans="3:6" s="136" customFormat="1" ht="9" x14ac:dyDescent="0.15">
      <c r="C97" s="136">
        <f t="shared" si="9"/>
        <v>8.5</v>
      </c>
      <c r="D97" s="136">
        <f t="shared" si="8"/>
        <v>0</v>
      </c>
      <c r="F97" s="136" t="str">
        <f t="shared" si="10"/>
        <v/>
      </c>
    </row>
    <row r="98" spans="3:6" s="136" customFormat="1" ht="9" x14ac:dyDescent="0.15">
      <c r="C98" s="136">
        <f t="shared" si="9"/>
        <v>9</v>
      </c>
      <c r="D98" s="136">
        <f t="shared" si="8"/>
        <v>0</v>
      </c>
      <c r="F98" s="136" t="str">
        <f t="shared" si="10"/>
        <v/>
      </c>
    </row>
    <row r="99" spans="3:6" s="136" customFormat="1" ht="9" x14ac:dyDescent="0.15">
      <c r="C99" s="136">
        <f t="shared" si="9"/>
        <v>9.5</v>
      </c>
      <c r="D99" s="136">
        <f t="shared" si="8"/>
        <v>0</v>
      </c>
      <c r="F99" s="136" t="str">
        <f t="shared" si="10"/>
        <v/>
      </c>
    </row>
    <row r="100" spans="3:6" s="136" customFormat="1" ht="9" x14ac:dyDescent="0.15">
      <c r="C100" s="136">
        <f t="shared" si="9"/>
        <v>10</v>
      </c>
      <c r="D100" s="136">
        <f t="shared" si="8"/>
        <v>0</v>
      </c>
      <c r="F100" s="136" t="str">
        <f t="shared" si="10"/>
        <v/>
      </c>
    </row>
    <row r="101" spans="3:6" s="136" customFormat="1" ht="9" x14ac:dyDescent="0.15">
      <c r="C101" s="136">
        <f t="shared" si="9"/>
        <v>10.5</v>
      </c>
      <c r="D101" s="136">
        <f t="shared" si="8"/>
        <v>0</v>
      </c>
      <c r="F101" s="136" t="str">
        <f t="shared" si="10"/>
        <v/>
      </c>
    </row>
    <row r="102" spans="3:6" s="136" customFormat="1" ht="9" x14ac:dyDescent="0.15">
      <c r="C102" s="136">
        <f t="shared" si="9"/>
        <v>11</v>
      </c>
      <c r="D102" s="136">
        <f t="shared" si="8"/>
        <v>0</v>
      </c>
      <c r="F102" s="136" t="str">
        <f t="shared" si="10"/>
        <v/>
      </c>
    </row>
    <row r="103" spans="3:6" s="136" customFormat="1" ht="9" x14ac:dyDescent="0.15">
      <c r="C103" s="136">
        <f t="shared" si="9"/>
        <v>11.5</v>
      </c>
      <c r="D103" s="136">
        <f t="shared" si="8"/>
        <v>0</v>
      </c>
      <c r="F103" s="136" t="str">
        <f t="shared" si="10"/>
        <v/>
      </c>
    </row>
    <row r="104" spans="3:6" s="136" customFormat="1" ht="9" x14ac:dyDescent="0.15">
      <c r="C104" s="136">
        <f t="shared" si="9"/>
        <v>12</v>
      </c>
      <c r="D104" s="136">
        <f t="shared" si="8"/>
        <v>0</v>
      </c>
      <c r="F104" s="136" t="str">
        <f t="shared" si="10"/>
        <v/>
      </c>
    </row>
    <row r="105" spans="3:6" s="136" customFormat="1" ht="9" x14ac:dyDescent="0.15">
      <c r="C105" s="136">
        <f t="shared" si="9"/>
        <v>12.5</v>
      </c>
      <c r="D105" s="136">
        <f t="shared" si="8"/>
        <v>0</v>
      </c>
      <c r="F105" s="136" t="str">
        <f t="shared" si="10"/>
        <v/>
      </c>
    </row>
    <row r="106" spans="3:6" s="136" customFormat="1" ht="9" x14ac:dyDescent="0.15">
      <c r="C106" s="136">
        <f t="shared" si="9"/>
        <v>13</v>
      </c>
      <c r="D106" s="136">
        <f t="shared" si="8"/>
        <v>0</v>
      </c>
      <c r="F106" s="136" t="str">
        <f t="shared" si="10"/>
        <v/>
      </c>
    </row>
    <row r="107" spans="3:6" s="136" customFormat="1" ht="9" x14ac:dyDescent="0.15">
      <c r="C107" s="136">
        <f t="shared" si="9"/>
        <v>13.5</v>
      </c>
      <c r="D107" s="136">
        <f t="shared" si="8"/>
        <v>0</v>
      </c>
      <c r="F107" s="136" t="str">
        <f t="shared" si="10"/>
        <v/>
      </c>
    </row>
    <row r="108" spans="3:6" s="136" customFormat="1" ht="9" x14ac:dyDescent="0.15">
      <c r="C108" s="136">
        <f t="shared" si="9"/>
        <v>14</v>
      </c>
      <c r="D108" s="136">
        <f t="shared" si="8"/>
        <v>0</v>
      </c>
      <c r="F108" s="136" t="str">
        <f t="shared" si="10"/>
        <v/>
      </c>
    </row>
    <row r="109" spans="3:6" s="136" customFormat="1" ht="9" x14ac:dyDescent="0.15">
      <c r="C109" s="136">
        <f t="shared" si="9"/>
        <v>14.5</v>
      </c>
      <c r="D109" s="136">
        <f t="shared" si="8"/>
        <v>0</v>
      </c>
      <c r="F109" s="136" t="str">
        <f t="shared" si="10"/>
        <v/>
      </c>
    </row>
    <row r="110" spans="3:6" s="136" customFormat="1" ht="9" x14ac:dyDescent="0.15">
      <c r="C110" s="136">
        <f t="shared" si="9"/>
        <v>15</v>
      </c>
      <c r="D110" s="136">
        <f t="shared" si="8"/>
        <v>0</v>
      </c>
      <c r="F110" s="136" t="str">
        <f t="shared" si="10"/>
        <v/>
      </c>
    </row>
    <row r="111" spans="3:6" s="136" customFormat="1" ht="9" x14ac:dyDescent="0.15">
      <c r="C111" s="136">
        <f t="shared" si="9"/>
        <v>15.5</v>
      </c>
      <c r="D111" s="136">
        <f t="shared" si="8"/>
        <v>0</v>
      </c>
      <c r="F111" s="136" t="str">
        <f t="shared" si="10"/>
        <v/>
      </c>
    </row>
    <row r="112" spans="3:6" s="136" customFormat="1" ht="9" x14ac:dyDescent="0.15">
      <c r="C112" s="136">
        <f t="shared" si="9"/>
        <v>16</v>
      </c>
      <c r="D112" s="136">
        <f t="shared" ref="D112:D143" si="11">IF(C112&lt;&gt;"",COUNTIF($R$5:$R$40,C112),"")</f>
        <v>0</v>
      </c>
      <c r="F112" s="136" t="str">
        <f t="shared" si="10"/>
        <v/>
      </c>
    </row>
    <row r="113" spans="3:6" s="136" customFormat="1" ht="9" x14ac:dyDescent="0.15">
      <c r="C113" s="136">
        <f t="shared" ref="C113:C144" si="12">IF(C112="","",IF(C112+$P$59&lt;=$R$4,C112+$P$59,""))</f>
        <v>16.5</v>
      </c>
      <c r="D113" s="136">
        <f t="shared" si="11"/>
        <v>0</v>
      </c>
      <c r="F113" s="136" t="str">
        <f t="shared" si="10"/>
        <v/>
      </c>
    </row>
    <row r="114" spans="3:6" s="136" customFormat="1" ht="9" x14ac:dyDescent="0.15">
      <c r="C114" s="136">
        <f t="shared" si="12"/>
        <v>17</v>
      </c>
      <c r="D114" s="136">
        <f t="shared" si="11"/>
        <v>0</v>
      </c>
      <c r="F114" s="136" t="str">
        <f t="shared" si="10"/>
        <v/>
      </c>
    </row>
    <row r="115" spans="3:6" s="136" customFormat="1" ht="9" x14ac:dyDescent="0.15">
      <c r="C115" s="136">
        <f t="shared" si="12"/>
        <v>17.5</v>
      </c>
      <c r="D115" s="136">
        <f t="shared" si="11"/>
        <v>0</v>
      </c>
      <c r="F115" s="136" t="str">
        <f t="shared" si="10"/>
        <v/>
      </c>
    </row>
    <row r="116" spans="3:6" s="136" customFormat="1" ht="9" x14ac:dyDescent="0.15">
      <c r="C116" s="136">
        <f t="shared" si="12"/>
        <v>18</v>
      </c>
      <c r="D116" s="136">
        <f t="shared" si="11"/>
        <v>0</v>
      </c>
      <c r="F116" s="136" t="str">
        <f t="shared" si="10"/>
        <v/>
      </c>
    </row>
    <row r="117" spans="3:6" s="136" customFormat="1" ht="9" x14ac:dyDescent="0.15">
      <c r="C117" s="136">
        <f t="shared" si="12"/>
        <v>18.5</v>
      </c>
      <c r="D117" s="136">
        <f t="shared" si="11"/>
        <v>0</v>
      </c>
      <c r="F117" s="136" t="str">
        <f t="shared" si="10"/>
        <v/>
      </c>
    </row>
    <row r="118" spans="3:6" s="136" customFormat="1" ht="9" x14ac:dyDescent="0.15">
      <c r="C118" s="136">
        <f t="shared" si="12"/>
        <v>19</v>
      </c>
      <c r="D118" s="136">
        <f t="shared" si="11"/>
        <v>0</v>
      </c>
      <c r="F118" s="136" t="str">
        <f t="shared" si="10"/>
        <v/>
      </c>
    </row>
    <row r="119" spans="3:6" s="136" customFormat="1" ht="9" x14ac:dyDescent="0.15">
      <c r="C119" s="136">
        <f t="shared" si="12"/>
        <v>19.5</v>
      </c>
      <c r="D119" s="136">
        <f t="shared" si="11"/>
        <v>0</v>
      </c>
      <c r="F119" s="136" t="str">
        <f t="shared" si="10"/>
        <v/>
      </c>
    </row>
    <row r="120" spans="3:6" s="136" customFormat="1" ht="9" x14ac:dyDescent="0.15">
      <c r="C120" s="136">
        <f t="shared" si="12"/>
        <v>20</v>
      </c>
      <c r="D120" s="136">
        <f t="shared" si="11"/>
        <v>0</v>
      </c>
      <c r="F120" s="136" t="str">
        <f t="shared" si="10"/>
        <v/>
      </c>
    </row>
    <row r="121" spans="3:6" s="136" customFormat="1" ht="9" x14ac:dyDescent="0.15">
      <c r="C121" s="136" t="str">
        <f t="shared" si="12"/>
        <v/>
      </c>
      <c r="D121" s="136" t="str">
        <f t="shared" si="11"/>
        <v/>
      </c>
      <c r="F121" s="136" t="str">
        <f t="shared" si="10"/>
        <v/>
      </c>
    </row>
    <row r="122" spans="3:6" s="136" customFormat="1" ht="9" x14ac:dyDescent="0.15">
      <c r="C122" s="136" t="str">
        <f t="shared" si="12"/>
        <v/>
      </c>
      <c r="D122" s="136" t="str">
        <f t="shared" si="11"/>
        <v/>
      </c>
      <c r="F122" s="136" t="str">
        <f t="shared" si="10"/>
        <v/>
      </c>
    </row>
    <row r="123" spans="3:6" s="136" customFormat="1" ht="9" x14ac:dyDescent="0.15">
      <c r="C123" s="136" t="str">
        <f t="shared" si="12"/>
        <v/>
      </c>
      <c r="D123" s="136" t="str">
        <f t="shared" si="11"/>
        <v/>
      </c>
      <c r="F123" s="136" t="str">
        <f t="shared" si="10"/>
        <v/>
      </c>
    </row>
    <row r="124" spans="3:6" s="136" customFormat="1" ht="9" x14ac:dyDescent="0.15">
      <c r="C124" s="136" t="str">
        <f t="shared" si="12"/>
        <v/>
      </c>
      <c r="D124" s="136" t="str">
        <f t="shared" si="11"/>
        <v/>
      </c>
      <c r="F124" s="136" t="str">
        <f t="shared" si="10"/>
        <v/>
      </c>
    </row>
    <row r="125" spans="3:6" s="136" customFormat="1" ht="9" x14ac:dyDescent="0.15">
      <c r="C125" s="136" t="str">
        <f t="shared" si="12"/>
        <v/>
      </c>
      <c r="D125" s="136" t="str">
        <f t="shared" si="11"/>
        <v/>
      </c>
      <c r="F125" s="136" t="str">
        <f t="shared" si="10"/>
        <v/>
      </c>
    </row>
    <row r="126" spans="3:6" s="136" customFormat="1" ht="9" x14ac:dyDescent="0.15">
      <c r="C126" s="136" t="str">
        <f t="shared" si="12"/>
        <v/>
      </c>
      <c r="D126" s="136" t="str">
        <f t="shared" si="11"/>
        <v/>
      </c>
      <c r="F126" s="136" t="str">
        <f t="shared" si="10"/>
        <v/>
      </c>
    </row>
    <row r="127" spans="3:6" s="136" customFormat="1" ht="9" x14ac:dyDescent="0.15">
      <c r="C127" s="136" t="str">
        <f t="shared" si="12"/>
        <v/>
      </c>
      <c r="D127" s="136" t="str">
        <f t="shared" si="11"/>
        <v/>
      </c>
      <c r="F127" s="136" t="str">
        <f t="shared" si="10"/>
        <v/>
      </c>
    </row>
    <row r="128" spans="3:6" s="136" customFormat="1" ht="9" x14ac:dyDescent="0.15">
      <c r="C128" s="136" t="str">
        <f t="shared" si="12"/>
        <v/>
      </c>
      <c r="D128" s="136" t="str">
        <f t="shared" si="11"/>
        <v/>
      </c>
      <c r="F128" s="136" t="str">
        <f t="shared" si="10"/>
        <v/>
      </c>
    </row>
    <row r="129" spans="3:6" s="136" customFormat="1" ht="9" x14ac:dyDescent="0.15">
      <c r="C129" s="136" t="str">
        <f t="shared" si="12"/>
        <v/>
      </c>
      <c r="D129" s="136" t="str">
        <f t="shared" si="11"/>
        <v/>
      </c>
      <c r="F129" s="136" t="str">
        <f t="shared" si="10"/>
        <v/>
      </c>
    </row>
    <row r="130" spans="3:6" s="136" customFormat="1" ht="9" x14ac:dyDescent="0.15">
      <c r="C130" s="136" t="str">
        <f t="shared" si="12"/>
        <v/>
      </c>
      <c r="D130" s="136" t="str">
        <f t="shared" si="11"/>
        <v/>
      </c>
      <c r="F130" s="136" t="str">
        <f t="shared" si="10"/>
        <v/>
      </c>
    </row>
    <row r="131" spans="3:6" s="136" customFormat="1" ht="9" x14ac:dyDescent="0.15">
      <c r="C131" s="136" t="str">
        <f t="shared" si="12"/>
        <v/>
      </c>
      <c r="D131" s="136" t="str">
        <f t="shared" si="11"/>
        <v/>
      </c>
      <c r="F131" s="136" t="str">
        <f t="shared" si="10"/>
        <v/>
      </c>
    </row>
    <row r="132" spans="3:6" s="136" customFormat="1" ht="9" x14ac:dyDescent="0.15">
      <c r="C132" s="136" t="str">
        <f t="shared" si="12"/>
        <v/>
      </c>
      <c r="D132" s="136" t="str">
        <f t="shared" si="11"/>
        <v/>
      </c>
      <c r="F132" s="136" t="str">
        <f t="shared" si="10"/>
        <v/>
      </c>
    </row>
    <row r="133" spans="3:6" s="136" customFormat="1" ht="9" x14ac:dyDescent="0.15">
      <c r="C133" s="136" t="str">
        <f t="shared" si="12"/>
        <v/>
      </c>
      <c r="D133" s="136" t="str">
        <f t="shared" si="11"/>
        <v/>
      </c>
      <c r="F133" s="136" t="str">
        <f t="shared" si="10"/>
        <v/>
      </c>
    </row>
    <row r="134" spans="3:6" s="136" customFormat="1" ht="9" x14ac:dyDescent="0.15">
      <c r="C134" s="136" t="str">
        <f t="shared" si="12"/>
        <v/>
      </c>
      <c r="D134" s="136" t="str">
        <f t="shared" si="11"/>
        <v/>
      </c>
      <c r="F134" s="136" t="str">
        <f t="shared" si="10"/>
        <v/>
      </c>
    </row>
    <row r="135" spans="3:6" s="136" customFormat="1" ht="9" x14ac:dyDescent="0.15">
      <c r="C135" s="136" t="str">
        <f t="shared" si="12"/>
        <v/>
      </c>
      <c r="D135" s="136" t="str">
        <f t="shared" si="11"/>
        <v/>
      </c>
      <c r="F135" s="136" t="str">
        <f t="shared" si="10"/>
        <v/>
      </c>
    </row>
    <row r="136" spans="3:6" s="136" customFormat="1" ht="9" x14ac:dyDescent="0.15">
      <c r="C136" s="136" t="str">
        <f t="shared" si="12"/>
        <v/>
      </c>
      <c r="D136" s="136" t="str">
        <f t="shared" si="11"/>
        <v/>
      </c>
      <c r="F136" s="136" t="str">
        <f t="shared" si="10"/>
        <v/>
      </c>
    </row>
    <row r="137" spans="3:6" s="136" customFormat="1" ht="9" x14ac:dyDescent="0.15">
      <c r="C137" s="136" t="str">
        <f t="shared" si="12"/>
        <v/>
      </c>
      <c r="D137" s="136" t="str">
        <f t="shared" si="11"/>
        <v/>
      </c>
      <c r="F137" s="136" t="str">
        <f t="shared" si="10"/>
        <v/>
      </c>
    </row>
    <row r="138" spans="3:6" s="136" customFormat="1" ht="9" x14ac:dyDescent="0.15">
      <c r="C138" s="136" t="str">
        <f t="shared" si="12"/>
        <v/>
      </c>
      <c r="D138" s="136" t="str">
        <f t="shared" si="11"/>
        <v/>
      </c>
      <c r="F138" s="136" t="str">
        <f t="shared" si="10"/>
        <v/>
      </c>
    </row>
    <row r="139" spans="3:6" s="136" customFormat="1" ht="9" x14ac:dyDescent="0.15">
      <c r="C139" s="136" t="str">
        <f t="shared" si="12"/>
        <v/>
      </c>
      <c r="D139" s="136" t="str">
        <f t="shared" si="11"/>
        <v/>
      </c>
      <c r="F139" s="136" t="str">
        <f t="shared" si="10"/>
        <v/>
      </c>
    </row>
    <row r="140" spans="3:6" s="136" customFormat="1" ht="9" x14ac:dyDescent="0.15">
      <c r="C140" s="136" t="str">
        <f t="shared" si="12"/>
        <v/>
      </c>
      <c r="D140" s="136" t="str">
        <f t="shared" si="11"/>
        <v/>
      </c>
      <c r="F140" s="136" t="str">
        <f t="shared" si="10"/>
        <v/>
      </c>
    </row>
    <row r="141" spans="3:6" s="136" customFormat="1" ht="9" x14ac:dyDescent="0.15">
      <c r="C141" s="136" t="str">
        <f t="shared" si="12"/>
        <v/>
      </c>
      <c r="D141" s="136" t="str">
        <f t="shared" si="11"/>
        <v/>
      </c>
      <c r="F141" s="136" t="str">
        <f t="shared" si="10"/>
        <v/>
      </c>
    </row>
    <row r="142" spans="3:6" s="136" customFormat="1" ht="9" x14ac:dyDescent="0.15">
      <c r="C142" s="136" t="str">
        <f t="shared" si="12"/>
        <v/>
      </c>
      <c r="D142" s="136" t="str">
        <f t="shared" si="11"/>
        <v/>
      </c>
      <c r="F142" s="136" t="str">
        <f t="shared" si="10"/>
        <v/>
      </c>
    </row>
    <row r="143" spans="3:6" s="136" customFormat="1" ht="9" x14ac:dyDescent="0.15">
      <c r="C143" s="136" t="str">
        <f t="shared" si="12"/>
        <v/>
      </c>
      <c r="D143" s="136" t="str">
        <f t="shared" si="11"/>
        <v/>
      </c>
      <c r="F143" s="136" t="str">
        <f t="shared" si="10"/>
        <v/>
      </c>
    </row>
    <row r="144" spans="3:6" s="136" customFormat="1" ht="9" x14ac:dyDescent="0.15">
      <c r="C144" s="136" t="str">
        <f t="shared" si="12"/>
        <v/>
      </c>
      <c r="D144" s="136" t="str">
        <f t="shared" ref="D144:D175" si="13">IF(C144&lt;&gt;"",COUNTIF($R$5:$R$40,C144),"")</f>
        <v/>
      </c>
      <c r="F144" s="136" t="str">
        <f t="shared" si="10"/>
        <v/>
      </c>
    </row>
    <row r="145" spans="3:6" s="136" customFormat="1" ht="9" x14ac:dyDescent="0.15">
      <c r="C145" s="136" t="str">
        <f t="shared" ref="C145:C180" si="14">IF(C144="","",IF(C144+$P$59&lt;=$R$4,C144+$P$59,""))</f>
        <v/>
      </c>
      <c r="D145" s="136" t="str">
        <f t="shared" si="13"/>
        <v/>
      </c>
      <c r="F145" s="136" t="str">
        <f t="shared" ref="F145:F180" si="15">IF(D145&lt;&gt;"",REPT("|",D145),"")</f>
        <v/>
      </c>
    </row>
    <row r="146" spans="3:6" s="136" customFormat="1" ht="9" x14ac:dyDescent="0.15">
      <c r="C146" s="136" t="str">
        <f t="shared" si="14"/>
        <v/>
      </c>
      <c r="D146" s="136" t="str">
        <f t="shared" si="13"/>
        <v/>
      </c>
      <c r="F146" s="136" t="str">
        <f t="shared" si="15"/>
        <v/>
      </c>
    </row>
    <row r="147" spans="3:6" s="136" customFormat="1" ht="9" x14ac:dyDescent="0.15">
      <c r="C147" s="136" t="str">
        <f t="shared" si="14"/>
        <v/>
      </c>
      <c r="D147" s="136" t="str">
        <f t="shared" si="13"/>
        <v/>
      </c>
      <c r="F147" s="136" t="str">
        <f t="shared" si="15"/>
        <v/>
      </c>
    </row>
    <row r="148" spans="3:6" s="136" customFormat="1" ht="9" x14ac:dyDescent="0.15">
      <c r="C148" s="136" t="str">
        <f t="shared" si="14"/>
        <v/>
      </c>
      <c r="D148" s="136" t="str">
        <f t="shared" si="13"/>
        <v/>
      </c>
      <c r="F148" s="136" t="str">
        <f t="shared" si="15"/>
        <v/>
      </c>
    </row>
    <row r="149" spans="3:6" s="136" customFormat="1" ht="9" x14ac:dyDescent="0.15">
      <c r="C149" s="136" t="str">
        <f t="shared" si="14"/>
        <v/>
      </c>
      <c r="D149" s="136" t="str">
        <f t="shared" si="13"/>
        <v/>
      </c>
      <c r="F149" s="136" t="str">
        <f t="shared" si="15"/>
        <v/>
      </c>
    </row>
    <row r="150" spans="3:6" s="136" customFormat="1" ht="9" x14ac:dyDescent="0.15">
      <c r="C150" s="136" t="str">
        <f t="shared" si="14"/>
        <v/>
      </c>
      <c r="D150" s="136" t="str">
        <f t="shared" si="13"/>
        <v/>
      </c>
      <c r="F150" s="136" t="str">
        <f t="shared" si="15"/>
        <v/>
      </c>
    </row>
    <row r="151" spans="3:6" s="136" customFormat="1" ht="9" x14ac:dyDescent="0.15">
      <c r="C151" s="136" t="str">
        <f t="shared" si="14"/>
        <v/>
      </c>
      <c r="D151" s="136" t="str">
        <f t="shared" si="13"/>
        <v/>
      </c>
      <c r="F151" s="136" t="str">
        <f t="shared" si="15"/>
        <v/>
      </c>
    </row>
    <row r="152" spans="3:6" s="136" customFormat="1" ht="9" x14ac:dyDescent="0.15">
      <c r="C152" s="136" t="str">
        <f t="shared" si="14"/>
        <v/>
      </c>
      <c r="D152" s="136" t="str">
        <f t="shared" si="13"/>
        <v/>
      </c>
      <c r="F152" s="136" t="str">
        <f t="shared" si="15"/>
        <v/>
      </c>
    </row>
    <row r="153" spans="3:6" s="136" customFormat="1" ht="9" x14ac:dyDescent="0.15">
      <c r="C153" s="136" t="str">
        <f t="shared" si="14"/>
        <v/>
      </c>
      <c r="D153" s="136" t="str">
        <f t="shared" si="13"/>
        <v/>
      </c>
      <c r="F153" s="136" t="str">
        <f t="shared" si="15"/>
        <v/>
      </c>
    </row>
    <row r="154" spans="3:6" s="136" customFormat="1" ht="9" x14ac:dyDescent="0.15">
      <c r="C154" s="136" t="str">
        <f t="shared" si="14"/>
        <v/>
      </c>
      <c r="D154" s="136" t="str">
        <f t="shared" si="13"/>
        <v/>
      </c>
      <c r="F154" s="136" t="str">
        <f t="shared" si="15"/>
        <v/>
      </c>
    </row>
    <row r="155" spans="3:6" s="136" customFormat="1" ht="9" x14ac:dyDescent="0.15">
      <c r="C155" s="136" t="str">
        <f t="shared" si="14"/>
        <v/>
      </c>
      <c r="D155" s="136" t="str">
        <f t="shared" si="13"/>
        <v/>
      </c>
      <c r="F155" s="136" t="str">
        <f t="shared" si="15"/>
        <v/>
      </c>
    </row>
    <row r="156" spans="3:6" s="136" customFormat="1" ht="9" x14ac:dyDescent="0.15">
      <c r="C156" s="136" t="str">
        <f t="shared" si="14"/>
        <v/>
      </c>
      <c r="D156" s="136" t="str">
        <f t="shared" si="13"/>
        <v/>
      </c>
      <c r="F156" s="136" t="str">
        <f t="shared" si="15"/>
        <v/>
      </c>
    </row>
    <row r="157" spans="3:6" s="136" customFormat="1" ht="9" x14ac:dyDescent="0.15">
      <c r="C157" s="136" t="str">
        <f t="shared" si="14"/>
        <v/>
      </c>
      <c r="D157" s="136" t="str">
        <f t="shared" si="13"/>
        <v/>
      </c>
      <c r="F157" s="136" t="str">
        <f t="shared" si="15"/>
        <v/>
      </c>
    </row>
    <row r="158" spans="3:6" s="136" customFormat="1" ht="9" x14ac:dyDescent="0.15">
      <c r="C158" s="136" t="str">
        <f t="shared" si="14"/>
        <v/>
      </c>
      <c r="D158" s="136" t="str">
        <f t="shared" si="13"/>
        <v/>
      </c>
      <c r="F158" s="136" t="str">
        <f t="shared" si="15"/>
        <v/>
      </c>
    </row>
    <row r="159" spans="3:6" s="136" customFormat="1" ht="9" x14ac:dyDescent="0.15">
      <c r="C159" s="136" t="str">
        <f t="shared" si="14"/>
        <v/>
      </c>
      <c r="D159" s="136" t="str">
        <f t="shared" si="13"/>
        <v/>
      </c>
      <c r="F159" s="136" t="str">
        <f t="shared" si="15"/>
        <v/>
      </c>
    </row>
    <row r="160" spans="3:6" s="136" customFormat="1" ht="9" x14ac:dyDescent="0.15">
      <c r="C160" s="136" t="str">
        <f t="shared" si="14"/>
        <v/>
      </c>
      <c r="D160" s="136" t="str">
        <f t="shared" si="13"/>
        <v/>
      </c>
      <c r="F160" s="136" t="str">
        <f t="shared" si="15"/>
        <v/>
      </c>
    </row>
    <row r="161" spans="3:6" s="136" customFormat="1" ht="9" x14ac:dyDescent="0.15">
      <c r="C161" s="136" t="str">
        <f t="shared" si="14"/>
        <v/>
      </c>
      <c r="D161" s="136" t="str">
        <f t="shared" si="13"/>
        <v/>
      </c>
      <c r="F161" s="136" t="str">
        <f t="shared" si="15"/>
        <v/>
      </c>
    </row>
    <row r="162" spans="3:6" s="136" customFormat="1" ht="9" x14ac:dyDescent="0.15">
      <c r="C162" s="136" t="str">
        <f t="shared" si="14"/>
        <v/>
      </c>
      <c r="D162" s="136" t="str">
        <f t="shared" si="13"/>
        <v/>
      </c>
      <c r="F162" s="136" t="str">
        <f t="shared" si="15"/>
        <v/>
      </c>
    </row>
    <row r="163" spans="3:6" s="136" customFormat="1" ht="9" x14ac:dyDescent="0.15">
      <c r="C163" s="136" t="str">
        <f t="shared" si="14"/>
        <v/>
      </c>
      <c r="D163" s="136" t="str">
        <f t="shared" si="13"/>
        <v/>
      </c>
      <c r="F163" s="136" t="str">
        <f t="shared" si="15"/>
        <v/>
      </c>
    </row>
    <row r="164" spans="3:6" s="136" customFormat="1" ht="9" x14ac:dyDescent="0.15">
      <c r="C164" s="136" t="str">
        <f t="shared" si="14"/>
        <v/>
      </c>
      <c r="D164" s="136" t="str">
        <f t="shared" si="13"/>
        <v/>
      </c>
      <c r="F164" s="136" t="str">
        <f t="shared" si="15"/>
        <v/>
      </c>
    </row>
    <row r="165" spans="3:6" s="136" customFormat="1" ht="9" x14ac:dyDescent="0.15">
      <c r="C165" s="136" t="str">
        <f t="shared" si="14"/>
        <v/>
      </c>
      <c r="D165" s="136" t="str">
        <f t="shared" si="13"/>
        <v/>
      </c>
      <c r="F165" s="136" t="str">
        <f t="shared" si="15"/>
        <v/>
      </c>
    </row>
    <row r="166" spans="3:6" s="136" customFormat="1" ht="9" x14ac:dyDescent="0.15">
      <c r="C166" s="136" t="str">
        <f t="shared" si="14"/>
        <v/>
      </c>
      <c r="D166" s="136" t="str">
        <f t="shared" si="13"/>
        <v/>
      </c>
      <c r="F166" s="136" t="str">
        <f t="shared" si="15"/>
        <v/>
      </c>
    </row>
    <row r="167" spans="3:6" s="136" customFormat="1" ht="9" x14ac:dyDescent="0.15">
      <c r="C167" s="136" t="str">
        <f t="shared" si="14"/>
        <v/>
      </c>
      <c r="D167" s="136" t="str">
        <f t="shared" si="13"/>
        <v/>
      </c>
      <c r="F167" s="136" t="str">
        <f t="shared" si="15"/>
        <v/>
      </c>
    </row>
    <row r="168" spans="3:6" s="136" customFormat="1" ht="9" x14ac:dyDescent="0.15">
      <c r="C168" s="136" t="str">
        <f t="shared" si="14"/>
        <v/>
      </c>
      <c r="D168" s="136" t="str">
        <f t="shared" si="13"/>
        <v/>
      </c>
      <c r="F168" s="136" t="str">
        <f t="shared" si="15"/>
        <v/>
      </c>
    </row>
    <row r="169" spans="3:6" s="136" customFormat="1" ht="9" x14ac:dyDescent="0.15">
      <c r="C169" s="136" t="str">
        <f t="shared" si="14"/>
        <v/>
      </c>
      <c r="D169" s="136" t="str">
        <f t="shared" si="13"/>
        <v/>
      </c>
      <c r="F169" s="136" t="str">
        <f t="shared" si="15"/>
        <v/>
      </c>
    </row>
    <row r="170" spans="3:6" s="136" customFormat="1" ht="9" x14ac:dyDescent="0.15">
      <c r="C170" s="136" t="str">
        <f t="shared" si="14"/>
        <v/>
      </c>
      <c r="D170" s="136" t="str">
        <f t="shared" si="13"/>
        <v/>
      </c>
      <c r="F170" s="136" t="str">
        <f t="shared" si="15"/>
        <v/>
      </c>
    </row>
    <row r="171" spans="3:6" s="136" customFormat="1" ht="9" x14ac:dyDescent="0.15">
      <c r="C171" s="136" t="str">
        <f t="shared" si="14"/>
        <v/>
      </c>
      <c r="D171" s="136" t="str">
        <f t="shared" si="13"/>
        <v/>
      </c>
      <c r="F171" s="136" t="str">
        <f t="shared" si="15"/>
        <v/>
      </c>
    </row>
    <row r="172" spans="3:6" s="136" customFormat="1" ht="9" x14ac:dyDescent="0.15">
      <c r="C172" s="136" t="str">
        <f t="shared" si="14"/>
        <v/>
      </c>
      <c r="D172" s="136" t="str">
        <f t="shared" si="13"/>
        <v/>
      </c>
      <c r="F172" s="136" t="str">
        <f t="shared" si="15"/>
        <v/>
      </c>
    </row>
    <row r="173" spans="3:6" s="136" customFormat="1" ht="9" x14ac:dyDescent="0.15">
      <c r="C173" s="136" t="str">
        <f t="shared" si="14"/>
        <v/>
      </c>
      <c r="D173" s="136" t="str">
        <f t="shared" si="13"/>
        <v/>
      </c>
      <c r="F173" s="136" t="str">
        <f t="shared" si="15"/>
        <v/>
      </c>
    </row>
    <row r="174" spans="3:6" s="136" customFormat="1" ht="9" x14ac:dyDescent="0.15">
      <c r="C174" s="136" t="str">
        <f t="shared" si="14"/>
        <v/>
      </c>
      <c r="D174" s="136" t="str">
        <f t="shared" si="13"/>
        <v/>
      </c>
      <c r="F174" s="136" t="str">
        <f t="shared" si="15"/>
        <v/>
      </c>
    </row>
    <row r="175" spans="3:6" s="136" customFormat="1" ht="9" x14ac:dyDescent="0.15">
      <c r="C175" s="136" t="str">
        <f t="shared" si="14"/>
        <v/>
      </c>
      <c r="D175" s="136" t="str">
        <f t="shared" si="13"/>
        <v/>
      </c>
      <c r="F175" s="136" t="str">
        <f t="shared" si="15"/>
        <v/>
      </c>
    </row>
    <row r="176" spans="3:6" s="136" customFormat="1" ht="9" x14ac:dyDescent="0.15">
      <c r="C176" s="136" t="str">
        <f t="shared" si="14"/>
        <v/>
      </c>
      <c r="D176" s="136" t="str">
        <f t="shared" ref="D176:D180" si="16">IF(C176&lt;&gt;"",COUNTIF($R$5:$R$40,C176),"")</f>
        <v/>
      </c>
      <c r="F176" s="136" t="str">
        <f t="shared" si="15"/>
        <v/>
      </c>
    </row>
    <row r="177" spans="3:6" s="136" customFormat="1" ht="9" x14ac:dyDescent="0.15">
      <c r="C177" s="136" t="str">
        <f t="shared" si="14"/>
        <v/>
      </c>
      <c r="D177" s="136" t="str">
        <f t="shared" si="16"/>
        <v/>
      </c>
      <c r="F177" s="136" t="str">
        <f t="shared" si="15"/>
        <v/>
      </c>
    </row>
    <row r="178" spans="3:6" s="136" customFormat="1" ht="9" x14ac:dyDescent="0.15">
      <c r="C178" s="136" t="str">
        <f t="shared" si="14"/>
        <v/>
      </c>
      <c r="D178" s="136" t="str">
        <f t="shared" si="16"/>
        <v/>
      </c>
      <c r="F178" s="136" t="str">
        <f t="shared" si="15"/>
        <v/>
      </c>
    </row>
    <row r="179" spans="3:6" s="136" customFormat="1" ht="9" x14ac:dyDescent="0.15">
      <c r="C179" s="136" t="str">
        <f t="shared" si="14"/>
        <v/>
      </c>
      <c r="D179" s="136" t="str">
        <f t="shared" si="16"/>
        <v/>
      </c>
      <c r="F179" s="136" t="str">
        <f t="shared" si="15"/>
        <v/>
      </c>
    </row>
    <row r="180" spans="3:6" s="136" customFormat="1" ht="9" x14ac:dyDescent="0.15">
      <c r="C180" s="136" t="str">
        <f t="shared" si="14"/>
        <v/>
      </c>
      <c r="D180" s="136" t="str">
        <f t="shared" si="16"/>
        <v/>
      </c>
      <c r="F180" s="136" t="str">
        <f t="shared" si="15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S40">
    <cfRule type="expression" dxfId="14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"2. Schulaufgabe im Fach "&amp;Fach</f>
        <v>2. Schulaufgabe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2. Schulaufgabe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13" priority="2">
      <formula>ISEVEN($A5)</formula>
    </cfRule>
  </conditionalFormatting>
  <conditionalFormatting sqref="S5:S40">
    <cfRule type="expression" dxfId="12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"3. Schulaufgabe im Fach "&amp;Fach</f>
        <v>3. Schulaufgabe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3. Schulaufgabe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11" priority="2">
      <formula>ISEVEN($A5)</formula>
    </cfRule>
  </conditionalFormatting>
  <conditionalFormatting sqref="S5:S40">
    <cfRule type="expression" dxfId="10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"4. Schulaufgabe im Fach "&amp;Fach</f>
        <v>4. Schulaufgabe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4. Schulaufgabe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9" priority="2">
      <formula>ISEVEN($A5)</formula>
    </cfRule>
  </conditionalFormatting>
  <conditionalFormatting sqref="S5:S40">
    <cfRule type="expression" dxfId="8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"1. Stegreifaufgabe im Fach "&amp;Fach</f>
        <v>1. Stegreifaufgabe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1. Stegreifaufgabe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7" priority="2">
      <formula>ISEVEN($A5)</formula>
    </cfRule>
  </conditionalFormatting>
  <conditionalFormatting sqref="S5:S40">
    <cfRule type="expression" dxfId="6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99"/>
  <sheetViews>
    <sheetView workbookViewId="0">
      <selection activeCell="C5" sqref="C5"/>
    </sheetView>
  </sheetViews>
  <sheetFormatPr baseColWidth="10" defaultRowHeight="15" x14ac:dyDescent="0.25"/>
  <cols>
    <col min="1" max="1" width="4.28515625" customWidth="1"/>
    <col min="2" max="2" width="19.42578125" customWidth="1"/>
    <col min="3" max="17" width="4" customWidth="1"/>
    <col min="18" max="18" width="5.42578125" customWidth="1"/>
    <col min="19" max="19" width="4.28515625" customWidth="1"/>
    <col min="20" max="20" width="5" customWidth="1"/>
  </cols>
  <sheetData>
    <row r="1" spans="1:20" ht="15.75" x14ac:dyDescent="0.25">
      <c r="B1" s="36" t="str">
        <f>Klasse</f>
        <v>7L1</v>
      </c>
      <c r="H1" s="59" t="str">
        <f>Lehrkraft</f>
        <v>Schienle J., StR</v>
      </c>
      <c r="Q1" s="170" t="s">
        <v>38</v>
      </c>
      <c r="R1" s="170"/>
      <c r="S1" s="170"/>
    </row>
    <row r="2" spans="1:20" ht="15.75" x14ac:dyDescent="0.25">
      <c r="H2" s="58" t="str">
        <f>"2. Stegreifaufgabe im Fach "&amp;Fach</f>
        <v>2. Stegreifaufgabe im Fach Mathematik</v>
      </c>
    </row>
    <row r="3" spans="1:20" ht="15.75" thickBot="1" x14ac:dyDescent="0.3">
      <c r="A3" s="1" t="s">
        <v>1</v>
      </c>
      <c r="B3" s="38" t="s">
        <v>32</v>
      </c>
      <c r="C3" s="39" t="s">
        <v>44</v>
      </c>
      <c r="D3" s="40" t="s">
        <v>45</v>
      </c>
      <c r="E3" s="40" t="s">
        <v>46</v>
      </c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 t="s">
        <v>33</v>
      </c>
      <c r="R3" s="42" t="s">
        <v>34</v>
      </c>
      <c r="S3" s="41" t="s">
        <v>10</v>
      </c>
      <c r="T3" s="43" t="s">
        <v>39</v>
      </c>
    </row>
    <row r="4" spans="1:20" ht="13.5" customHeight="1" x14ac:dyDescent="0.25">
      <c r="B4" s="44" t="s">
        <v>35</v>
      </c>
      <c r="C4" s="45">
        <v>5</v>
      </c>
      <c r="D4" s="13">
        <v>2</v>
      </c>
      <c r="E4" s="13">
        <v>3</v>
      </c>
      <c r="F4" s="13">
        <v>10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1">
        <v>0</v>
      </c>
      <c r="R4" s="46">
        <f t="shared" ref="R4" si="0">SUM(C4:Q4)</f>
        <v>20</v>
      </c>
      <c r="S4" s="5"/>
    </row>
    <row r="5" spans="1:20" ht="13.5" customHeight="1" x14ac:dyDescent="0.25">
      <c r="A5" s="1">
        <v>1</v>
      </c>
      <c r="B5" s="65" t="str">
        <f>IF(Start!B23&lt;&gt;"",Start!B23,"")</f>
        <v xml:space="preserve"> </v>
      </c>
      <c r="C5" s="4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48">
        <f>IF($B5&lt;&gt;"",SUM(C5:Q5),"")</f>
        <v>0</v>
      </c>
      <c r="S5" s="49">
        <f>IF($B5&lt;&gt;"",IF(R5&gt;=$C$59,$C$56,IF(R5&gt;=$E$59,$E$56,IF(R5&gt;=$G$59,$G$56,IF(R5&gt;=$I$59,$I$56,IF(R5&gt;=$K$59,$K$56,$M$56))))),"")</f>
        <v>6</v>
      </c>
      <c r="T5" s="3" t="str">
        <f>IF(OR(R5=$C$59,R5=$E$59,R5=$G$59,R5=$I$59,R5=$K$59,R5=$M$59),"-","")&amp;IF(OR(R5=$C$59-$P$59,R5=$E$59-$P$59,R5=$G$59-$P$59,R5=$I$59-$P$59,R5=$K$59-$P$59),"+","")</f>
        <v>-</v>
      </c>
    </row>
    <row r="6" spans="1:20" ht="13.5" customHeight="1" x14ac:dyDescent="0.25">
      <c r="A6" s="1">
        <f>A5+1</f>
        <v>2</v>
      </c>
      <c r="B6" s="66" t="str">
        <f>IF(Start!B24&lt;&gt;"",Start!B24,"")</f>
        <v xml:space="preserve"> </v>
      </c>
      <c r="C6" s="50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2"/>
      <c r="R6" s="48">
        <f t="shared" ref="R6:R40" si="1">IF($B6&lt;&gt;"",SUM(C6:Q6),"")</f>
        <v>0</v>
      </c>
      <c r="S6" s="49">
        <f t="shared" ref="S6:S40" si="2">IF($B6&lt;&gt;"",IF(R6&gt;=$C$59,$C$56,IF(R6&gt;=$E$59,$E$56,IF(R6&gt;=$G$59,$G$56,IF(R6&gt;=$I$59,$I$56,IF(R6&gt;=$K$59,$K$56,$M$56))))),"")</f>
        <v>6</v>
      </c>
      <c r="T6" s="3" t="str">
        <f t="shared" ref="T6:T40" si="3">IF(OR(R6=$C$59,R6=$E$59,R6=$G$59,R6=$I$59,R6=$K$59,R6=$M$59),"-","")&amp;IF(OR(R6=$C$59-$P$59,R6=$E$59-$P$59,R6=$G$59-$P$59,R6=$I$59-$P$59,R6=$K$59-$P$59),"+","")</f>
        <v>-</v>
      </c>
    </row>
    <row r="7" spans="1:20" ht="13.5" customHeight="1" x14ac:dyDescent="0.25">
      <c r="A7" s="1">
        <f t="shared" ref="A7:A40" si="4">A6+1</f>
        <v>3</v>
      </c>
      <c r="B7" s="66" t="str">
        <f>IF(Start!B25&lt;&gt;"",Start!B25,"")</f>
        <v xml:space="preserve"> 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R7" s="48">
        <f t="shared" si="1"/>
        <v>0</v>
      </c>
      <c r="S7" s="49">
        <f t="shared" si="2"/>
        <v>6</v>
      </c>
      <c r="T7" s="3" t="str">
        <f t="shared" si="3"/>
        <v>-</v>
      </c>
    </row>
    <row r="8" spans="1:20" ht="13.5" customHeight="1" x14ac:dyDescent="0.25">
      <c r="A8" s="1">
        <f t="shared" si="4"/>
        <v>4</v>
      </c>
      <c r="B8" s="66" t="str">
        <f>IF(Start!B26&lt;&gt;"",Start!B26,"")</f>
        <v xml:space="preserve"> </v>
      </c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2"/>
      <c r="R8" s="48">
        <f t="shared" si="1"/>
        <v>0</v>
      </c>
      <c r="S8" s="49">
        <f t="shared" si="2"/>
        <v>6</v>
      </c>
      <c r="T8" s="3" t="str">
        <f t="shared" si="3"/>
        <v>-</v>
      </c>
    </row>
    <row r="9" spans="1:20" ht="13.5" customHeight="1" x14ac:dyDescent="0.25">
      <c r="A9" s="1">
        <f t="shared" si="4"/>
        <v>5</v>
      </c>
      <c r="B9" s="66" t="str">
        <f>IF(Start!B27&lt;&gt;"",Start!B27,"")</f>
        <v xml:space="preserve"> 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2"/>
      <c r="R9" s="48">
        <f t="shared" si="1"/>
        <v>0</v>
      </c>
      <c r="S9" s="49">
        <f t="shared" si="2"/>
        <v>6</v>
      </c>
      <c r="T9" s="3" t="str">
        <f t="shared" si="3"/>
        <v>-</v>
      </c>
    </row>
    <row r="10" spans="1:20" ht="13.5" customHeight="1" x14ac:dyDescent="0.25">
      <c r="A10" s="1">
        <f t="shared" si="4"/>
        <v>6</v>
      </c>
      <c r="B10" s="66" t="str">
        <f>IF(Start!B28&lt;&gt;"",Start!B28,"")</f>
        <v xml:space="preserve"> 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2"/>
      <c r="R10" s="48">
        <f t="shared" si="1"/>
        <v>0</v>
      </c>
      <c r="S10" s="49">
        <f t="shared" si="2"/>
        <v>6</v>
      </c>
      <c r="T10" s="3" t="str">
        <f t="shared" si="3"/>
        <v>-</v>
      </c>
    </row>
    <row r="11" spans="1:20" ht="13.5" customHeight="1" x14ac:dyDescent="0.25">
      <c r="A11" s="1">
        <f t="shared" si="4"/>
        <v>7</v>
      </c>
      <c r="B11" s="66" t="str">
        <f>IF(Start!B29&lt;&gt;"",Start!B29,"")</f>
        <v xml:space="preserve"> 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48">
        <f t="shared" si="1"/>
        <v>0</v>
      </c>
      <c r="S11" s="49">
        <f t="shared" si="2"/>
        <v>6</v>
      </c>
      <c r="T11" s="3" t="str">
        <f t="shared" si="3"/>
        <v>-</v>
      </c>
    </row>
    <row r="12" spans="1:20" ht="13.5" customHeight="1" x14ac:dyDescent="0.25">
      <c r="A12" s="1">
        <f t="shared" si="4"/>
        <v>8</v>
      </c>
      <c r="B12" s="66" t="str">
        <f>IF(Start!B30&lt;&gt;"",Start!B30,"")</f>
        <v xml:space="preserve"> 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48">
        <f t="shared" si="1"/>
        <v>0</v>
      </c>
      <c r="S12" s="49">
        <f t="shared" si="2"/>
        <v>6</v>
      </c>
      <c r="T12" s="3" t="str">
        <f t="shared" si="3"/>
        <v>-</v>
      </c>
    </row>
    <row r="13" spans="1:20" ht="13.5" customHeight="1" x14ac:dyDescent="0.25">
      <c r="A13" s="1">
        <f t="shared" si="4"/>
        <v>9</v>
      </c>
      <c r="B13" s="66" t="str">
        <f>IF(Start!B31&lt;&gt;"",Start!B31,"")</f>
        <v xml:space="preserve"> 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48">
        <f t="shared" si="1"/>
        <v>0</v>
      </c>
      <c r="S13" s="49">
        <f t="shared" si="2"/>
        <v>6</v>
      </c>
      <c r="T13" s="3" t="str">
        <f t="shared" si="3"/>
        <v>-</v>
      </c>
    </row>
    <row r="14" spans="1:20" ht="13.5" customHeight="1" x14ac:dyDescent="0.25">
      <c r="A14" s="1">
        <f t="shared" si="4"/>
        <v>10</v>
      </c>
      <c r="B14" s="66" t="str">
        <f>IF(Start!B32&lt;&gt;"",Start!B32,"")</f>
        <v xml:space="preserve"> 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48">
        <f t="shared" si="1"/>
        <v>0</v>
      </c>
      <c r="S14" s="49">
        <f t="shared" si="2"/>
        <v>6</v>
      </c>
      <c r="T14" s="3" t="str">
        <f t="shared" si="3"/>
        <v>-</v>
      </c>
    </row>
    <row r="15" spans="1:20" ht="13.5" customHeight="1" x14ac:dyDescent="0.25">
      <c r="A15" s="1">
        <f t="shared" si="4"/>
        <v>11</v>
      </c>
      <c r="B15" s="66" t="str">
        <f>IF(Start!B33&lt;&gt;"",Start!B33,"")</f>
        <v xml:space="preserve"> 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48">
        <f t="shared" si="1"/>
        <v>0</v>
      </c>
      <c r="S15" s="49">
        <f t="shared" si="2"/>
        <v>6</v>
      </c>
      <c r="T15" s="3" t="str">
        <f t="shared" si="3"/>
        <v>-</v>
      </c>
    </row>
    <row r="16" spans="1:20" ht="13.5" customHeight="1" x14ac:dyDescent="0.25">
      <c r="A16" s="1">
        <f t="shared" si="4"/>
        <v>12</v>
      </c>
      <c r="B16" s="66" t="str">
        <f>IF(Start!B34&lt;&gt;"",Start!B34,"")</f>
        <v xml:space="preserve"> 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2"/>
      <c r="R16" s="48">
        <f t="shared" si="1"/>
        <v>0</v>
      </c>
      <c r="S16" s="49">
        <f t="shared" si="2"/>
        <v>6</v>
      </c>
      <c r="T16" s="3" t="str">
        <f t="shared" si="3"/>
        <v>-</v>
      </c>
    </row>
    <row r="17" spans="1:20" ht="13.5" customHeight="1" x14ac:dyDescent="0.25">
      <c r="A17" s="1">
        <f t="shared" si="4"/>
        <v>13</v>
      </c>
      <c r="B17" s="66" t="str">
        <f>IF(Start!B35&lt;&gt;"",Start!B35,"")</f>
        <v xml:space="preserve"> 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2"/>
      <c r="R17" s="48">
        <f t="shared" si="1"/>
        <v>0</v>
      </c>
      <c r="S17" s="49">
        <f t="shared" si="2"/>
        <v>6</v>
      </c>
      <c r="T17" s="3" t="str">
        <f t="shared" si="3"/>
        <v>-</v>
      </c>
    </row>
    <row r="18" spans="1:20" ht="13.5" customHeight="1" x14ac:dyDescent="0.25">
      <c r="A18" s="1">
        <f t="shared" si="4"/>
        <v>14</v>
      </c>
      <c r="B18" s="66" t="str">
        <f>IF(Start!B36&lt;&gt;"",Start!B36,"")</f>
        <v xml:space="preserve"> 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2"/>
      <c r="R18" s="48">
        <f t="shared" si="1"/>
        <v>0</v>
      </c>
      <c r="S18" s="49">
        <f t="shared" si="2"/>
        <v>6</v>
      </c>
      <c r="T18" s="3" t="str">
        <f t="shared" si="3"/>
        <v>-</v>
      </c>
    </row>
    <row r="19" spans="1:20" ht="13.5" customHeight="1" x14ac:dyDescent="0.25">
      <c r="A19" s="1">
        <f t="shared" si="4"/>
        <v>15</v>
      </c>
      <c r="B19" s="66" t="str">
        <f>IF(Start!B37&lt;&gt;"",Start!B37,"")</f>
        <v xml:space="preserve"> </v>
      </c>
      <c r="C19" s="50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2"/>
      <c r="R19" s="48">
        <f t="shared" si="1"/>
        <v>0</v>
      </c>
      <c r="S19" s="49">
        <f t="shared" si="2"/>
        <v>6</v>
      </c>
      <c r="T19" s="3" t="str">
        <f t="shared" si="3"/>
        <v>-</v>
      </c>
    </row>
    <row r="20" spans="1:20" ht="13.5" customHeight="1" x14ac:dyDescent="0.25">
      <c r="A20" s="1">
        <f t="shared" si="4"/>
        <v>16</v>
      </c>
      <c r="B20" s="66" t="str">
        <f>IF(Start!B38&lt;&gt;"",Start!B38,"")</f>
        <v xml:space="preserve"> 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48">
        <f t="shared" si="1"/>
        <v>0</v>
      </c>
      <c r="S20" s="49">
        <f t="shared" si="2"/>
        <v>6</v>
      </c>
      <c r="T20" s="3" t="str">
        <f t="shared" si="3"/>
        <v>-</v>
      </c>
    </row>
    <row r="21" spans="1:20" ht="13.5" customHeight="1" x14ac:dyDescent="0.25">
      <c r="A21" s="1">
        <f t="shared" si="4"/>
        <v>17</v>
      </c>
      <c r="B21" s="66" t="str">
        <f>IF(Start!B39&lt;&gt;"",Start!B39,"")</f>
        <v xml:space="preserve"> 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2"/>
      <c r="R21" s="48">
        <f t="shared" si="1"/>
        <v>0</v>
      </c>
      <c r="S21" s="49">
        <f t="shared" si="2"/>
        <v>6</v>
      </c>
      <c r="T21" s="3" t="str">
        <f t="shared" si="3"/>
        <v>-</v>
      </c>
    </row>
    <row r="22" spans="1:20" ht="13.5" customHeight="1" x14ac:dyDescent="0.25">
      <c r="A22" s="1">
        <f t="shared" si="4"/>
        <v>18</v>
      </c>
      <c r="B22" s="66" t="str">
        <f>IF(Start!B40&lt;&gt;"",Start!B40,"")</f>
        <v xml:space="preserve"> 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2"/>
      <c r="R22" s="48">
        <f t="shared" si="1"/>
        <v>0</v>
      </c>
      <c r="S22" s="49">
        <f t="shared" si="2"/>
        <v>6</v>
      </c>
      <c r="T22" s="3" t="str">
        <f t="shared" si="3"/>
        <v>-</v>
      </c>
    </row>
    <row r="23" spans="1:20" ht="13.5" customHeight="1" x14ac:dyDescent="0.25">
      <c r="A23" s="1">
        <f t="shared" si="4"/>
        <v>19</v>
      </c>
      <c r="B23" s="66" t="str">
        <f>IF(Start!B41&lt;&gt;"",Start!B41,"")</f>
        <v xml:space="preserve"> 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2"/>
      <c r="R23" s="48">
        <f t="shared" si="1"/>
        <v>0</v>
      </c>
      <c r="S23" s="49">
        <f t="shared" si="2"/>
        <v>6</v>
      </c>
      <c r="T23" s="3" t="str">
        <f t="shared" si="3"/>
        <v>-</v>
      </c>
    </row>
    <row r="24" spans="1:20" ht="13.5" customHeight="1" x14ac:dyDescent="0.25">
      <c r="A24" s="1">
        <f t="shared" si="4"/>
        <v>20</v>
      </c>
      <c r="B24" s="66" t="str">
        <f>IF(Start!B42&lt;&gt;"",Start!B42,"")</f>
        <v xml:space="preserve"> 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2"/>
      <c r="R24" s="48">
        <f t="shared" si="1"/>
        <v>0</v>
      </c>
      <c r="S24" s="49">
        <f t="shared" si="2"/>
        <v>6</v>
      </c>
      <c r="T24" s="3" t="str">
        <f t="shared" si="3"/>
        <v>-</v>
      </c>
    </row>
    <row r="25" spans="1:20" ht="13.5" customHeight="1" x14ac:dyDescent="0.25">
      <c r="A25" s="1">
        <f t="shared" si="4"/>
        <v>21</v>
      </c>
      <c r="B25" s="66" t="str">
        <f>IF(Start!B43&lt;&gt;"",Start!B43,"")</f>
        <v xml:space="preserve"> 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2"/>
      <c r="R25" s="48">
        <f t="shared" si="1"/>
        <v>0</v>
      </c>
      <c r="S25" s="49">
        <f t="shared" si="2"/>
        <v>6</v>
      </c>
      <c r="T25" s="3" t="str">
        <f t="shared" si="3"/>
        <v>-</v>
      </c>
    </row>
    <row r="26" spans="1:20" ht="13.5" customHeight="1" x14ac:dyDescent="0.25">
      <c r="A26" s="1">
        <f t="shared" si="4"/>
        <v>22</v>
      </c>
      <c r="B26" s="66" t="str">
        <f>IF(Start!B44&lt;&gt;"",Start!B44,"")</f>
        <v xml:space="preserve"> </v>
      </c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2"/>
      <c r="R26" s="48">
        <f t="shared" si="1"/>
        <v>0</v>
      </c>
      <c r="S26" s="49">
        <f t="shared" si="2"/>
        <v>6</v>
      </c>
      <c r="T26" s="3" t="str">
        <f t="shared" si="3"/>
        <v>-</v>
      </c>
    </row>
    <row r="27" spans="1:20" ht="13.5" customHeight="1" x14ac:dyDescent="0.25">
      <c r="A27" s="1">
        <f t="shared" si="4"/>
        <v>23</v>
      </c>
      <c r="B27" s="66" t="str">
        <f>IF(Start!B45&lt;&gt;"",Start!B45,"")</f>
        <v xml:space="preserve"> 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2"/>
      <c r="R27" s="48">
        <f t="shared" si="1"/>
        <v>0</v>
      </c>
      <c r="S27" s="49">
        <f t="shared" si="2"/>
        <v>6</v>
      </c>
      <c r="T27" s="3" t="str">
        <f t="shared" si="3"/>
        <v>-</v>
      </c>
    </row>
    <row r="28" spans="1:20" ht="13.5" customHeight="1" x14ac:dyDescent="0.25">
      <c r="A28" s="1">
        <f t="shared" si="4"/>
        <v>24</v>
      </c>
      <c r="B28" s="66" t="str">
        <f>IF(Start!B46&lt;&gt;"",Start!B46,"")</f>
        <v xml:space="preserve"> 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2"/>
      <c r="R28" s="48">
        <f t="shared" si="1"/>
        <v>0</v>
      </c>
      <c r="S28" s="49">
        <f t="shared" si="2"/>
        <v>6</v>
      </c>
      <c r="T28" s="3" t="str">
        <f t="shared" si="3"/>
        <v>-</v>
      </c>
    </row>
    <row r="29" spans="1:20" ht="13.5" customHeight="1" x14ac:dyDescent="0.25">
      <c r="A29" s="1">
        <f t="shared" si="4"/>
        <v>25</v>
      </c>
      <c r="B29" s="66" t="str">
        <f>IF(Start!B47&lt;&gt;"",Start!B47,"")</f>
        <v xml:space="preserve"> 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2"/>
      <c r="R29" s="48">
        <f t="shared" si="1"/>
        <v>0</v>
      </c>
      <c r="S29" s="49">
        <f t="shared" si="2"/>
        <v>6</v>
      </c>
      <c r="T29" s="3" t="str">
        <f t="shared" si="3"/>
        <v>-</v>
      </c>
    </row>
    <row r="30" spans="1:20" ht="13.5" customHeight="1" x14ac:dyDescent="0.25">
      <c r="A30" s="1">
        <f t="shared" si="4"/>
        <v>26</v>
      </c>
      <c r="B30" s="66" t="str">
        <f>IF(Start!B48&lt;&gt;"",Start!B48,"")</f>
        <v xml:space="preserve"> 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  <c r="R30" s="48">
        <f t="shared" si="1"/>
        <v>0</v>
      </c>
      <c r="S30" s="49">
        <f t="shared" si="2"/>
        <v>6</v>
      </c>
      <c r="T30" s="3" t="str">
        <f t="shared" si="3"/>
        <v>-</v>
      </c>
    </row>
    <row r="31" spans="1:20" ht="13.5" customHeight="1" x14ac:dyDescent="0.25">
      <c r="A31" s="1">
        <f t="shared" si="4"/>
        <v>27</v>
      </c>
      <c r="B31" s="66" t="str">
        <f>IF(Start!B49&lt;&gt;"",Start!B49,"")</f>
        <v xml:space="preserve"> 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2"/>
      <c r="R31" s="48">
        <f t="shared" si="1"/>
        <v>0</v>
      </c>
      <c r="S31" s="49">
        <f t="shared" si="2"/>
        <v>6</v>
      </c>
      <c r="T31" s="3" t="str">
        <f t="shared" si="3"/>
        <v>-</v>
      </c>
    </row>
    <row r="32" spans="1:20" ht="13.5" customHeight="1" x14ac:dyDescent="0.25">
      <c r="A32" s="1">
        <f t="shared" si="4"/>
        <v>28</v>
      </c>
      <c r="B32" s="66" t="str">
        <f>IF(Start!B50&lt;&gt;"",Start!B50,"")</f>
        <v xml:space="preserve"> </v>
      </c>
      <c r="C32" s="50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2"/>
      <c r="R32" s="48">
        <f t="shared" si="1"/>
        <v>0</v>
      </c>
      <c r="S32" s="49">
        <f t="shared" si="2"/>
        <v>6</v>
      </c>
      <c r="T32" s="3" t="str">
        <f t="shared" si="3"/>
        <v>-</v>
      </c>
    </row>
    <row r="33" spans="1:20" ht="13.5" customHeight="1" x14ac:dyDescent="0.25">
      <c r="A33" s="1">
        <f t="shared" si="4"/>
        <v>29</v>
      </c>
      <c r="B33" s="66" t="str">
        <f>IF(Start!B51&lt;&gt;"",Start!B51,"")</f>
        <v xml:space="preserve"> 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2"/>
      <c r="R33" s="48">
        <f t="shared" si="1"/>
        <v>0</v>
      </c>
      <c r="S33" s="49">
        <f t="shared" si="2"/>
        <v>6</v>
      </c>
      <c r="T33" s="3" t="str">
        <f t="shared" si="3"/>
        <v>-</v>
      </c>
    </row>
    <row r="34" spans="1:20" ht="13.5" customHeight="1" x14ac:dyDescent="0.25">
      <c r="A34" s="1">
        <f t="shared" si="4"/>
        <v>30</v>
      </c>
      <c r="B34" s="66" t="str">
        <f>IF(Start!B52&lt;&gt;"",Start!B52,"")</f>
        <v xml:space="preserve"> </v>
      </c>
      <c r="C34" s="50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2"/>
      <c r="R34" s="48">
        <f t="shared" si="1"/>
        <v>0</v>
      </c>
      <c r="S34" s="49">
        <f t="shared" si="2"/>
        <v>6</v>
      </c>
      <c r="T34" s="3" t="str">
        <f t="shared" si="3"/>
        <v>-</v>
      </c>
    </row>
    <row r="35" spans="1:20" ht="13.5" customHeight="1" x14ac:dyDescent="0.25">
      <c r="A35" s="1">
        <f t="shared" si="4"/>
        <v>31</v>
      </c>
      <c r="B35" s="66" t="str">
        <f>IF(Start!B53&lt;&gt;"",Start!B53,"")</f>
        <v xml:space="preserve"> 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2"/>
      <c r="R35" s="48">
        <f t="shared" si="1"/>
        <v>0</v>
      </c>
      <c r="S35" s="49">
        <f t="shared" si="2"/>
        <v>6</v>
      </c>
      <c r="T35" s="3" t="str">
        <f t="shared" si="3"/>
        <v>-</v>
      </c>
    </row>
    <row r="36" spans="1:20" ht="13.5" customHeight="1" x14ac:dyDescent="0.25">
      <c r="A36" s="1">
        <f t="shared" si="4"/>
        <v>32</v>
      </c>
      <c r="B36" s="66" t="str">
        <f>IF(Start!B54&lt;&gt;"",Start!B54,"")</f>
        <v xml:space="preserve"> </v>
      </c>
      <c r="C36" s="50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2"/>
      <c r="R36" s="48">
        <f t="shared" si="1"/>
        <v>0</v>
      </c>
      <c r="S36" s="49">
        <f t="shared" si="2"/>
        <v>6</v>
      </c>
      <c r="T36" s="3" t="str">
        <f t="shared" si="3"/>
        <v>-</v>
      </c>
    </row>
    <row r="37" spans="1:20" ht="13.5" customHeight="1" x14ac:dyDescent="0.25">
      <c r="A37" s="1">
        <f t="shared" si="4"/>
        <v>33</v>
      </c>
      <c r="B37" s="66" t="str">
        <f>IF(Start!B55&lt;&gt;"",Start!B55,"")</f>
        <v xml:space="preserve"> 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2"/>
      <c r="R37" s="48">
        <f t="shared" si="1"/>
        <v>0</v>
      </c>
      <c r="S37" s="49">
        <f t="shared" si="2"/>
        <v>6</v>
      </c>
      <c r="T37" s="3" t="str">
        <f t="shared" si="3"/>
        <v>-</v>
      </c>
    </row>
    <row r="38" spans="1:20" ht="13.5" customHeight="1" x14ac:dyDescent="0.25">
      <c r="A38" s="1">
        <f t="shared" si="4"/>
        <v>34</v>
      </c>
      <c r="B38" s="66" t="str">
        <f>IF(Start!B56&lt;&gt;"",Start!B56,"")</f>
        <v xml:space="preserve"> </v>
      </c>
      <c r="C38" s="50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2"/>
      <c r="R38" s="48">
        <f t="shared" si="1"/>
        <v>0</v>
      </c>
      <c r="S38" s="49">
        <f t="shared" si="2"/>
        <v>6</v>
      </c>
      <c r="T38" s="3" t="str">
        <f t="shared" si="3"/>
        <v>-</v>
      </c>
    </row>
    <row r="39" spans="1:20" ht="13.5" customHeight="1" x14ac:dyDescent="0.25">
      <c r="A39" s="1">
        <f t="shared" si="4"/>
        <v>35</v>
      </c>
      <c r="B39" s="66" t="str">
        <f>IF(Start!B57&lt;&gt;"",Start!B57,"")</f>
        <v xml:space="preserve"> 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48">
        <f t="shared" si="1"/>
        <v>0</v>
      </c>
      <c r="S39" s="49">
        <f t="shared" si="2"/>
        <v>6</v>
      </c>
      <c r="T39" s="3" t="str">
        <f t="shared" si="3"/>
        <v>-</v>
      </c>
    </row>
    <row r="40" spans="1:20" ht="13.5" customHeight="1" x14ac:dyDescent="0.25">
      <c r="A40" s="1">
        <f t="shared" si="4"/>
        <v>36</v>
      </c>
      <c r="B40" s="66" t="str">
        <f>IF(Start!B58&lt;&gt;"",Start!B58,"")</f>
        <v xml:space="preserve"> </v>
      </c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2"/>
      <c r="R40" s="48">
        <f t="shared" si="1"/>
        <v>0</v>
      </c>
      <c r="S40" s="49">
        <f t="shared" si="2"/>
        <v>6</v>
      </c>
      <c r="T40" s="3" t="str">
        <f t="shared" si="3"/>
        <v>-</v>
      </c>
    </row>
    <row r="41" spans="1:20" x14ac:dyDescent="0.25">
      <c r="A41" s="137"/>
      <c r="B41" s="67" t="s">
        <v>36</v>
      </c>
      <c r="C41" s="138" t="e">
        <f t="shared" ref="C41:R41" si="5">AVERAGE(C5:C40)</f>
        <v>#DIV/0!</v>
      </c>
      <c r="D41" s="139" t="e">
        <f t="shared" si="5"/>
        <v>#DIV/0!</v>
      </c>
      <c r="E41" s="139" t="e">
        <f t="shared" si="5"/>
        <v>#DIV/0!</v>
      </c>
      <c r="F41" s="139" t="e">
        <f t="shared" si="5"/>
        <v>#DIV/0!</v>
      </c>
      <c r="G41" s="139" t="e">
        <f t="shared" si="5"/>
        <v>#DIV/0!</v>
      </c>
      <c r="H41" s="139" t="e">
        <f t="shared" si="5"/>
        <v>#DIV/0!</v>
      </c>
      <c r="I41" s="139" t="e">
        <f t="shared" si="5"/>
        <v>#DIV/0!</v>
      </c>
      <c r="J41" s="139" t="e">
        <f t="shared" si="5"/>
        <v>#DIV/0!</v>
      </c>
      <c r="K41" s="139" t="e">
        <f t="shared" si="5"/>
        <v>#DIV/0!</v>
      </c>
      <c r="L41" s="139" t="e">
        <f t="shared" si="5"/>
        <v>#DIV/0!</v>
      </c>
      <c r="M41" s="139" t="e">
        <f t="shared" si="5"/>
        <v>#DIV/0!</v>
      </c>
      <c r="N41" s="139" t="e">
        <f t="shared" si="5"/>
        <v>#DIV/0!</v>
      </c>
      <c r="O41" s="139" t="e">
        <f t="shared" si="5"/>
        <v>#DIV/0!</v>
      </c>
      <c r="P41" s="139" t="e">
        <f t="shared" si="5"/>
        <v>#DIV/0!</v>
      </c>
      <c r="Q41" s="140" t="e">
        <f t="shared" si="5"/>
        <v>#DIV/0!</v>
      </c>
      <c r="R41" s="85">
        <f t="shared" si="5"/>
        <v>0</v>
      </c>
      <c r="S41" s="53">
        <f>INT(100*AVERAGE(S5:S40))/100</f>
        <v>6</v>
      </c>
    </row>
    <row r="42" spans="1:20" x14ac:dyDescent="0.25">
      <c r="B42" s="32" t="s">
        <v>37</v>
      </c>
      <c r="C42" s="54" t="e">
        <f>C41/C$4</f>
        <v>#DIV/0!</v>
      </c>
      <c r="D42" s="55" t="e">
        <f t="shared" ref="D42:R42" si="6">D41/D$4</f>
        <v>#DIV/0!</v>
      </c>
      <c r="E42" s="55" t="e">
        <f t="shared" si="6"/>
        <v>#DIV/0!</v>
      </c>
      <c r="F42" s="55" t="e">
        <f t="shared" si="6"/>
        <v>#DIV/0!</v>
      </c>
      <c r="G42" s="55" t="e">
        <f t="shared" si="6"/>
        <v>#DIV/0!</v>
      </c>
      <c r="H42" s="55" t="e">
        <f t="shared" si="6"/>
        <v>#DIV/0!</v>
      </c>
      <c r="I42" s="55" t="e">
        <f t="shared" si="6"/>
        <v>#DIV/0!</v>
      </c>
      <c r="J42" s="55" t="e">
        <f t="shared" si="6"/>
        <v>#DIV/0!</v>
      </c>
      <c r="K42" s="55" t="e">
        <f t="shared" si="6"/>
        <v>#DIV/0!</v>
      </c>
      <c r="L42" s="55" t="e">
        <f t="shared" si="6"/>
        <v>#DIV/0!</v>
      </c>
      <c r="M42" s="55" t="e">
        <f t="shared" si="6"/>
        <v>#DIV/0!</v>
      </c>
      <c r="N42" s="55" t="e">
        <f t="shared" si="6"/>
        <v>#DIV/0!</v>
      </c>
      <c r="O42" s="55" t="e">
        <f t="shared" si="6"/>
        <v>#DIV/0!</v>
      </c>
      <c r="P42" s="55" t="e">
        <f t="shared" si="6"/>
        <v>#DIV/0!</v>
      </c>
      <c r="Q42" s="56" t="e">
        <f t="shared" si="6"/>
        <v>#DIV/0!</v>
      </c>
      <c r="R42" s="54">
        <f t="shared" si="6"/>
        <v>0</v>
      </c>
    </row>
    <row r="54" spans="2:19" ht="15.75" x14ac:dyDescent="0.25">
      <c r="B54" s="36" t="str">
        <f>Klasse</f>
        <v>7L1</v>
      </c>
      <c r="F54" s="57"/>
      <c r="G54" s="37"/>
      <c r="H54" s="59" t="str">
        <f>Lehrkraft</f>
        <v>Schienle J., StR</v>
      </c>
      <c r="Q54" s="171" t="str">
        <f>Q1</f>
        <v>Datum</v>
      </c>
      <c r="R54" s="171"/>
      <c r="S54" s="171"/>
    </row>
    <row r="55" spans="2:19" ht="15.75" x14ac:dyDescent="0.25">
      <c r="H55" s="37" t="str">
        <f>H2</f>
        <v>2. Stegreifaufgabe im Fach Mathematik</v>
      </c>
    </row>
    <row r="56" spans="2:19" ht="15.75" thickBot="1" x14ac:dyDescent="0.3">
      <c r="B56" s="60" t="s">
        <v>10</v>
      </c>
      <c r="C56" s="69">
        <v>1</v>
      </c>
      <c r="D56" s="70"/>
      <c r="E56" s="71">
        <v>2</v>
      </c>
      <c r="F56" s="70"/>
      <c r="G56" s="71">
        <v>3</v>
      </c>
      <c r="H56" s="70"/>
      <c r="I56" s="71">
        <v>4</v>
      </c>
      <c r="J56" s="70"/>
      <c r="K56" s="71">
        <v>5</v>
      </c>
      <c r="L56" s="70"/>
      <c r="M56" s="71">
        <v>6</v>
      </c>
      <c r="N56" s="72"/>
    </row>
    <row r="57" spans="2:19" x14ac:dyDescent="0.25">
      <c r="B57" s="61" t="s">
        <v>40</v>
      </c>
      <c r="C57" s="148">
        <v>0.85</v>
      </c>
      <c r="D57" s="147"/>
      <c r="E57" s="77">
        <v>0.7</v>
      </c>
      <c r="F57" s="78"/>
      <c r="G57" s="77">
        <v>0.55000000000000004</v>
      </c>
      <c r="H57" s="78"/>
      <c r="I57" s="77">
        <v>0.4</v>
      </c>
      <c r="J57" s="78"/>
      <c r="K57" s="77">
        <v>0.2</v>
      </c>
      <c r="L57" s="78"/>
      <c r="M57" s="149">
        <v>0</v>
      </c>
      <c r="N57" s="79"/>
    </row>
    <row r="58" spans="2:19" x14ac:dyDescent="0.25">
      <c r="B58" s="62" t="s">
        <v>41</v>
      </c>
      <c r="C58" s="120">
        <f>C57*$R$4</f>
        <v>17</v>
      </c>
      <c r="D58" s="119"/>
      <c r="E58" s="120">
        <f>E57*$R$4</f>
        <v>14</v>
      </c>
      <c r="F58" s="119"/>
      <c r="G58" s="120">
        <f>G57*$R$4</f>
        <v>11</v>
      </c>
      <c r="H58" s="119"/>
      <c r="I58" s="120">
        <f>I57*$R$4</f>
        <v>8</v>
      </c>
      <c r="J58" s="119"/>
      <c r="K58" s="120">
        <f>K57*$R$4</f>
        <v>4</v>
      </c>
      <c r="L58" s="119"/>
      <c r="M58" s="120">
        <f>M57*$R$4</f>
        <v>0</v>
      </c>
      <c r="N58" s="121"/>
      <c r="P58" s="31" t="s">
        <v>80</v>
      </c>
    </row>
    <row r="59" spans="2:19" x14ac:dyDescent="0.25">
      <c r="B59" s="63" t="s">
        <v>97</v>
      </c>
      <c r="C59" s="122">
        <f>ROUNDUP(C58/$P$59,0)*$P$59</f>
        <v>17</v>
      </c>
      <c r="D59" s="121"/>
      <c r="E59" s="135">
        <f>ROUNDUP(E58/$P$59,0)*$P$59</f>
        <v>14</v>
      </c>
      <c r="F59" s="121"/>
      <c r="G59" s="135">
        <f>ROUNDUP(G58/$P$59,0)*$P$59</f>
        <v>11</v>
      </c>
      <c r="H59" s="121"/>
      <c r="I59" s="135">
        <f>ROUNDUP(I58/$P$59,0)*$P$59</f>
        <v>8</v>
      </c>
      <c r="J59" s="121"/>
      <c r="K59" s="135">
        <f>ROUNDUP(K58/$P$59,0)*$P$59</f>
        <v>4</v>
      </c>
      <c r="L59" s="121"/>
      <c r="M59" s="135">
        <f>ROUNDUP(M58/$P$59,0)*$P$59</f>
        <v>0</v>
      </c>
      <c r="N59" s="121"/>
      <c r="P59" s="109">
        <v>0.5</v>
      </c>
      <c r="Q59" t="s">
        <v>79</v>
      </c>
    </row>
    <row r="60" spans="2:19" ht="15.75" thickBot="1" x14ac:dyDescent="0.3">
      <c r="B60" s="64" t="s">
        <v>42</v>
      </c>
      <c r="C60" s="172" t="str">
        <f>$R$4&amp;" - "&amp;C59</f>
        <v>20 - 17</v>
      </c>
      <c r="D60" s="173"/>
      <c r="E60" s="173" t="str">
        <f>C59-$P$59&amp;" - "&amp;E59</f>
        <v>16,5 - 14</v>
      </c>
      <c r="F60" s="173"/>
      <c r="G60" s="173" t="str">
        <f>E59-$P$59&amp;" - "&amp;G59</f>
        <v>13,5 - 11</v>
      </c>
      <c r="H60" s="173"/>
      <c r="I60" s="173" t="str">
        <f>G59-$P$59&amp;" - "&amp;I59</f>
        <v>10,5 - 8</v>
      </c>
      <c r="J60" s="173"/>
      <c r="K60" s="173" t="str">
        <f>I59-$P$59&amp;" - "&amp;K59</f>
        <v>7,5 - 4</v>
      </c>
      <c r="L60" s="173"/>
      <c r="M60" s="173" t="str">
        <f>K59-$P$59&amp;" - "&amp;M59</f>
        <v>3,5 - 0</v>
      </c>
      <c r="N60" s="173"/>
    </row>
    <row r="61" spans="2:19" x14ac:dyDescent="0.25">
      <c r="B61" s="60" t="str">
        <f>"Anz. von "&amp;SUM(C61:N61)&amp;" Teiln."</f>
        <v>Anz. von 36 Teiln.</v>
      </c>
      <c r="C61" s="73">
        <f>COUNTIF($S$5:$S$40,C56)</f>
        <v>0</v>
      </c>
      <c r="D61" s="74"/>
      <c r="E61" s="75">
        <f>COUNTIF($S$5:$S$40,E56)</f>
        <v>0</v>
      </c>
      <c r="F61" s="74"/>
      <c r="G61" s="75">
        <f>COUNTIF($S$5:$S$40,G56)</f>
        <v>0</v>
      </c>
      <c r="H61" s="74"/>
      <c r="I61" s="75">
        <f>COUNTIF($S$5:$S$40,I56)</f>
        <v>0</v>
      </c>
      <c r="J61" s="76"/>
      <c r="K61" s="75">
        <f>COUNTIF($S$5:$S$40,K56)</f>
        <v>0</v>
      </c>
      <c r="L61" s="76"/>
      <c r="M61" s="75">
        <f>COUNTIF($S$5:$S$40,M56)</f>
        <v>36</v>
      </c>
      <c r="N61" s="76"/>
    </row>
    <row r="62" spans="2:19" x14ac:dyDescent="0.25">
      <c r="C62" s="31"/>
      <c r="G62" s="68"/>
      <c r="H62" s="68"/>
      <c r="K62" s="165">
        <f>SUM(K61:N61)/SUM(C61:N61)</f>
        <v>1</v>
      </c>
      <c r="L62" s="166"/>
      <c r="M62" s="166"/>
      <c r="N62" s="167"/>
    </row>
    <row r="63" spans="2:19" x14ac:dyDescent="0.25">
      <c r="B63" s="33" t="s">
        <v>43</v>
      </c>
      <c r="C63" s="168">
        <f>$S$41</f>
        <v>6</v>
      </c>
      <c r="D63" s="169"/>
    </row>
    <row r="65" spans="2:7" x14ac:dyDescent="0.25">
      <c r="B65" s="31" t="s">
        <v>81</v>
      </c>
    </row>
    <row r="78" spans="2:7" x14ac:dyDescent="0.25">
      <c r="B78" s="31" t="s">
        <v>83</v>
      </c>
    </row>
    <row r="79" spans="2:7" x14ac:dyDescent="0.25">
      <c r="C79" s="31" t="s">
        <v>79</v>
      </c>
      <c r="D79" s="31" t="s">
        <v>84</v>
      </c>
      <c r="E79" s="31"/>
      <c r="F79" s="31" t="s">
        <v>82</v>
      </c>
      <c r="G79" s="31"/>
    </row>
    <row r="80" spans="2:7" s="136" customFormat="1" ht="9" x14ac:dyDescent="0.15">
      <c r="C80" s="136">
        <v>0</v>
      </c>
      <c r="D80" s="136">
        <f t="shared" ref="D80:D111" si="7">IF(C80&lt;&gt;"",COUNTIF($R$5:$R$40,C80),"")</f>
        <v>36</v>
      </c>
      <c r="F80" s="136" t="str">
        <f>IF(D80&lt;&gt;"",REPT("|",D80),"")</f>
        <v>||||||||||||||||||||||||||||||||||||</v>
      </c>
    </row>
    <row r="81" spans="3:6" s="136" customFormat="1" ht="9" x14ac:dyDescent="0.15">
      <c r="C81" s="136">
        <f t="shared" ref="C81:C112" si="8">IF(C80="","",IF(C80+$P$59&lt;=$R$4,C80+$P$59,""))</f>
        <v>0.5</v>
      </c>
      <c r="D81" s="136">
        <f t="shared" si="7"/>
        <v>0</v>
      </c>
      <c r="F81" s="136" t="str">
        <f t="shared" ref="F81:F144" si="9">IF(D81&lt;&gt;"",REPT("|",D81),"")</f>
        <v/>
      </c>
    </row>
    <row r="82" spans="3:6" s="136" customFormat="1" ht="9" x14ac:dyDescent="0.15">
      <c r="C82" s="136">
        <f t="shared" si="8"/>
        <v>1</v>
      </c>
      <c r="D82" s="136">
        <f t="shared" si="7"/>
        <v>0</v>
      </c>
      <c r="F82" s="136" t="str">
        <f t="shared" si="9"/>
        <v/>
      </c>
    </row>
    <row r="83" spans="3:6" s="136" customFormat="1" ht="9" x14ac:dyDescent="0.15">
      <c r="C83" s="136">
        <f t="shared" si="8"/>
        <v>1.5</v>
      </c>
      <c r="D83" s="136">
        <f t="shared" si="7"/>
        <v>0</v>
      </c>
      <c r="F83" s="136" t="str">
        <f t="shared" si="9"/>
        <v/>
      </c>
    </row>
    <row r="84" spans="3:6" s="136" customFormat="1" ht="9" x14ac:dyDescent="0.15">
      <c r="C84" s="136">
        <f t="shared" si="8"/>
        <v>2</v>
      </c>
      <c r="D84" s="136">
        <f t="shared" si="7"/>
        <v>0</v>
      </c>
      <c r="F84" s="136" t="str">
        <f t="shared" si="9"/>
        <v/>
      </c>
    </row>
    <row r="85" spans="3:6" s="136" customFormat="1" ht="9" x14ac:dyDescent="0.15">
      <c r="C85" s="136">
        <f t="shared" si="8"/>
        <v>2.5</v>
      </c>
      <c r="D85" s="136">
        <f t="shared" si="7"/>
        <v>0</v>
      </c>
      <c r="F85" s="136" t="str">
        <f t="shared" si="9"/>
        <v/>
      </c>
    </row>
    <row r="86" spans="3:6" s="136" customFormat="1" ht="9" x14ac:dyDescent="0.15">
      <c r="C86" s="136">
        <f t="shared" si="8"/>
        <v>3</v>
      </c>
      <c r="D86" s="136">
        <f t="shared" si="7"/>
        <v>0</v>
      </c>
      <c r="F86" s="136" t="str">
        <f t="shared" si="9"/>
        <v/>
      </c>
    </row>
    <row r="87" spans="3:6" s="136" customFormat="1" ht="9" x14ac:dyDescent="0.15">
      <c r="C87" s="136">
        <f t="shared" si="8"/>
        <v>3.5</v>
      </c>
      <c r="D87" s="136">
        <f t="shared" si="7"/>
        <v>0</v>
      </c>
      <c r="F87" s="136" t="str">
        <f t="shared" si="9"/>
        <v/>
      </c>
    </row>
    <row r="88" spans="3:6" s="136" customFormat="1" ht="9" x14ac:dyDescent="0.15">
      <c r="C88" s="136">
        <f t="shared" si="8"/>
        <v>4</v>
      </c>
      <c r="D88" s="136">
        <f t="shared" si="7"/>
        <v>0</v>
      </c>
      <c r="F88" s="136" t="str">
        <f t="shared" si="9"/>
        <v/>
      </c>
    </row>
    <row r="89" spans="3:6" s="136" customFormat="1" ht="9" x14ac:dyDescent="0.15">
      <c r="C89" s="136">
        <f t="shared" si="8"/>
        <v>4.5</v>
      </c>
      <c r="D89" s="136">
        <f t="shared" si="7"/>
        <v>0</v>
      </c>
      <c r="F89" s="136" t="str">
        <f t="shared" si="9"/>
        <v/>
      </c>
    </row>
    <row r="90" spans="3:6" s="136" customFormat="1" ht="9" x14ac:dyDescent="0.15">
      <c r="C90" s="136">
        <f t="shared" si="8"/>
        <v>5</v>
      </c>
      <c r="D90" s="136">
        <f t="shared" si="7"/>
        <v>0</v>
      </c>
      <c r="F90" s="136" t="str">
        <f t="shared" si="9"/>
        <v/>
      </c>
    </row>
    <row r="91" spans="3:6" s="136" customFormat="1" ht="9" x14ac:dyDescent="0.15">
      <c r="C91" s="136">
        <f t="shared" si="8"/>
        <v>5.5</v>
      </c>
      <c r="D91" s="136">
        <f t="shared" si="7"/>
        <v>0</v>
      </c>
      <c r="F91" s="136" t="str">
        <f t="shared" si="9"/>
        <v/>
      </c>
    </row>
    <row r="92" spans="3:6" s="136" customFormat="1" ht="9" x14ac:dyDescent="0.15">
      <c r="C92" s="136">
        <f t="shared" si="8"/>
        <v>6</v>
      </c>
      <c r="D92" s="136">
        <f t="shared" si="7"/>
        <v>0</v>
      </c>
      <c r="F92" s="136" t="str">
        <f t="shared" si="9"/>
        <v/>
      </c>
    </row>
    <row r="93" spans="3:6" s="136" customFormat="1" ht="9" x14ac:dyDescent="0.15">
      <c r="C93" s="136">
        <f t="shared" si="8"/>
        <v>6.5</v>
      </c>
      <c r="D93" s="136">
        <f t="shared" si="7"/>
        <v>0</v>
      </c>
      <c r="F93" s="136" t="str">
        <f t="shared" si="9"/>
        <v/>
      </c>
    </row>
    <row r="94" spans="3:6" s="136" customFormat="1" ht="9" x14ac:dyDescent="0.15">
      <c r="C94" s="136">
        <f t="shared" si="8"/>
        <v>7</v>
      </c>
      <c r="D94" s="136">
        <f t="shared" si="7"/>
        <v>0</v>
      </c>
      <c r="F94" s="136" t="str">
        <f t="shared" si="9"/>
        <v/>
      </c>
    </row>
    <row r="95" spans="3:6" s="136" customFormat="1" ht="9" x14ac:dyDescent="0.15">
      <c r="C95" s="136">
        <f t="shared" si="8"/>
        <v>7.5</v>
      </c>
      <c r="D95" s="136">
        <f t="shared" si="7"/>
        <v>0</v>
      </c>
      <c r="F95" s="136" t="str">
        <f t="shared" si="9"/>
        <v/>
      </c>
    </row>
    <row r="96" spans="3:6" s="136" customFormat="1" ht="9" x14ac:dyDescent="0.15">
      <c r="C96" s="136">
        <f t="shared" si="8"/>
        <v>8</v>
      </c>
      <c r="D96" s="136">
        <f t="shared" si="7"/>
        <v>0</v>
      </c>
      <c r="F96" s="136" t="str">
        <f t="shared" si="9"/>
        <v/>
      </c>
    </row>
    <row r="97" spans="3:6" s="136" customFormat="1" ht="9" x14ac:dyDescent="0.15">
      <c r="C97" s="136">
        <f t="shared" si="8"/>
        <v>8.5</v>
      </c>
      <c r="D97" s="136">
        <f t="shared" si="7"/>
        <v>0</v>
      </c>
      <c r="F97" s="136" t="str">
        <f t="shared" si="9"/>
        <v/>
      </c>
    </row>
    <row r="98" spans="3:6" s="136" customFormat="1" ht="9" x14ac:dyDescent="0.15">
      <c r="C98" s="136">
        <f t="shared" si="8"/>
        <v>9</v>
      </c>
      <c r="D98" s="136">
        <f t="shared" si="7"/>
        <v>0</v>
      </c>
      <c r="F98" s="136" t="str">
        <f t="shared" si="9"/>
        <v/>
      </c>
    </row>
    <row r="99" spans="3:6" s="136" customFormat="1" ht="9" x14ac:dyDescent="0.15">
      <c r="C99" s="136">
        <f t="shared" si="8"/>
        <v>9.5</v>
      </c>
      <c r="D99" s="136">
        <f t="shared" si="7"/>
        <v>0</v>
      </c>
      <c r="F99" s="136" t="str">
        <f t="shared" si="9"/>
        <v/>
      </c>
    </row>
    <row r="100" spans="3:6" s="136" customFormat="1" ht="9" x14ac:dyDescent="0.15">
      <c r="C100" s="136">
        <f t="shared" si="8"/>
        <v>10</v>
      </c>
      <c r="D100" s="136">
        <f t="shared" si="7"/>
        <v>0</v>
      </c>
      <c r="F100" s="136" t="str">
        <f t="shared" si="9"/>
        <v/>
      </c>
    </row>
    <row r="101" spans="3:6" s="136" customFormat="1" ht="9" x14ac:dyDescent="0.15">
      <c r="C101" s="136">
        <f t="shared" si="8"/>
        <v>10.5</v>
      </c>
      <c r="D101" s="136">
        <f t="shared" si="7"/>
        <v>0</v>
      </c>
      <c r="F101" s="136" t="str">
        <f t="shared" si="9"/>
        <v/>
      </c>
    </row>
    <row r="102" spans="3:6" s="136" customFormat="1" ht="9" x14ac:dyDescent="0.15">
      <c r="C102" s="136">
        <f t="shared" si="8"/>
        <v>11</v>
      </c>
      <c r="D102" s="136">
        <f t="shared" si="7"/>
        <v>0</v>
      </c>
      <c r="F102" s="136" t="str">
        <f t="shared" si="9"/>
        <v/>
      </c>
    </row>
    <row r="103" spans="3:6" s="136" customFormat="1" ht="9" x14ac:dyDescent="0.15">
      <c r="C103" s="136">
        <f t="shared" si="8"/>
        <v>11.5</v>
      </c>
      <c r="D103" s="136">
        <f t="shared" si="7"/>
        <v>0</v>
      </c>
      <c r="F103" s="136" t="str">
        <f t="shared" si="9"/>
        <v/>
      </c>
    </row>
    <row r="104" spans="3:6" s="136" customFormat="1" ht="9" x14ac:dyDescent="0.15">
      <c r="C104" s="136">
        <f t="shared" si="8"/>
        <v>12</v>
      </c>
      <c r="D104" s="136">
        <f t="shared" si="7"/>
        <v>0</v>
      </c>
      <c r="F104" s="136" t="str">
        <f t="shared" si="9"/>
        <v/>
      </c>
    </row>
    <row r="105" spans="3:6" s="136" customFormat="1" ht="9" x14ac:dyDescent="0.15">
      <c r="C105" s="136">
        <f t="shared" si="8"/>
        <v>12.5</v>
      </c>
      <c r="D105" s="136">
        <f t="shared" si="7"/>
        <v>0</v>
      </c>
      <c r="F105" s="136" t="str">
        <f t="shared" si="9"/>
        <v/>
      </c>
    </row>
    <row r="106" spans="3:6" s="136" customFormat="1" ht="9" x14ac:dyDescent="0.15">
      <c r="C106" s="136">
        <f t="shared" si="8"/>
        <v>13</v>
      </c>
      <c r="D106" s="136">
        <f t="shared" si="7"/>
        <v>0</v>
      </c>
      <c r="F106" s="136" t="str">
        <f t="shared" si="9"/>
        <v/>
      </c>
    </row>
    <row r="107" spans="3:6" s="136" customFormat="1" ht="9" x14ac:dyDescent="0.15">
      <c r="C107" s="136">
        <f t="shared" si="8"/>
        <v>13.5</v>
      </c>
      <c r="D107" s="136">
        <f t="shared" si="7"/>
        <v>0</v>
      </c>
      <c r="F107" s="136" t="str">
        <f t="shared" si="9"/>
        <v/>
      </c>
    </row>
    <row r="108" spans="3:6" s="136" customFormat="1" ht="9" x14ac:dyDescent="0.15">
      <c r="C108" s="136">
        <f t="shared" si="8"/>
        <v>14</v>
      </c>
      <c r="D108" s="136">
        <f t="shared" si="7"/>
        <v>0</v>
      </c>
      <c r="F108" s="136" t="str">
        <f t="shared" si="9"/>
        <v/>
      </c>
    </row>
    <row r="109" spans="3:6" s="136" customFormat="1" ht="9" x14ac:dyDescent="0.15">
      <c r="C109" s="136">
        <f t="shared" si="8"/>
        <v>14.5</v>
      </c>
      <c r="D109" s="136">
        <f t="shared" si="7"/>
        <v>0</v>
      </c>
      <c r="F109" s="136" t="str">
        <f t="shared" si="9"/>
        <v/>
      </c>
    </row>
    <row r="110" spans="3:6" s="136" customFormat="1" ht="9" x14ac:dyDescent="0.15">
      <c r="C110" s="136">
        <f t="shared" si="8"/>
        <v>15</v>
      </c>
      <c r="D110" s="136">
        <f t="shared" si="7"/>
        <v>0</v>
      </c>
      <c r="F110" s="136" t="str">
        <f t="shared" si="9"/>
        <v/>
      </c>
    </row>
    <row r="111" spans="3:6" s="136" customFormat="1" ht="9" x14ac:dyDescent="0.15">
      <c r="C111" s="136">
        <f t="shared" si="8"/>
        <v>15.5</v>
      </c>
      <c r="D111" s="136">
        <f t="shared" si="7"/>
        <v>0</v>
      </c>
      <c r="F111" s="136" t="str">
        <f t="shared" si="9"/>
        <v/>
      </c>
    </row>
    <row r="112" spans="3:6" s="136" customFormat="1" ht="9" x14ac:dyDescent="0.15">
      <c r="C112" s="136">
        <f t="shared" si="8"/>
        <v>16</v>
      </c>
      <c r="D112" s="136">
        <f t="shared" ref="D112:D143" si="10">IF(C112&lt;&gt;"",COUNTIF($R$5:$R$40,C112),"")</f>
        <v>0</v>
      </c>
      <c r="F112" s="136" t="str">
        <f t="shared" si="9"/>
        <v/>
      </c>
    </row>
    <row r="113" spans="3:6" s="136" customFormat="1" ht="9" x14ac:dyDescent="0.15">
      <c r="C113" s="136">
        <f t="shared" ref="C113:C144" si="11">IF(C112="","",IF(C112+$P$59&lt;=$R$4,C112+$P$59,""))</f>
        <v>16.5</v>
      </c>
      <c r="D113" s="136">
        <f t="shared" si="10"/>
        <v>0</v>
      </c>
      <c r="F113" s="136" t="str">
        <f t="shared" si="9"/>
        <v/>
      </c>
    </row>
    <row r="114" spans="3:6" s="136" customFormat="1" ht="9" x14ac:dyDescent="0.15">
      <c r="C114" s="136">
        <f t="shared" si="11"/>
        <v>17</v>
      </c>
      <c r="D114" s="136">
        <f t="shared" si="10"/>
        <v>0</v>
      </c>
      <c r="F114" s="136" t="str">
        <f t="shared" si="9"/>
        <v/>
      </c>
    </row>
    <row r="115" spans="3:6" s="136" customFormat="1" ht="9" x14ac:dyDescent="0.15">
      <c r="C115" s="136">
        <f t="shared" si="11"/>
        <v>17.5</v>
      </c>
      <c r="D115" s="136">
        <f t="shared" si="10"/>
        <v>0</v>
      </c>
      <c r="F115" s="136" t="str">
        <f t="shared" si="9"/>
        <v/>
      </c>
    </row>
    <row r="116" spans="3:6" s="136" customFormat="1" ht="9" x14ac:dyDescent="0.15">
      <c r="C116" s="136">
        <f t="shared" si="11"/>
        <v>18</v>
      </c>
      <c r="D116" s="136">
        <f t="shared" si="10"/>
        <v>0</v>
      </c>
      <c r="F116" s="136" t="str">
        <f t="shared" si="9"/>
        <v/>
      </c>
    </row>
    <row r="117" spans="3:6" s="136" customFormat="1" ht="9" x14ac:dyDescent="0.15">
      <c r="C117" s="136">
        <f t="shared" si="11"/>
        <v>18.5</v>
      </c>
      <c r="D117" s="136">
        <f t="shared" si="10"/>
        <v>0</v>
      </c>
      <c r="F117" s="136" t="str">
        <f t="shared" si="9"/>
        <v/>
      </c>
    </row>
    <row r="118" spans="3:6" s="136" customFormat="1" ht="9" x14ac:dyDescent="0.15">
      <c r="C118" s="136">
        <f t="shared" si="11"/>
        <v>19</v>
      </c>
      <c r="D118" s="136">
        <f t="shared" si="10"/>
        <v>0</v>
      </c>
      <c r="F118" s="136" t="str">
        <f t="shared" si="9"/>
        <v/>
      </c>
    </row>
    <row r="119" spans="3:6" s="136" customFormat="1" ht="9" x14ac:dyDescent="0.15">
      <c r="C119" s="136">
        <f t="shared" si="11"/>
        <v>19.5</v>
      </c>
      <c r="D119" s="136">
        <f t="shared" si="10"/>
        <v>0</v>
      </c>
      <c r="F119" s="136" t="str">
        <f t="shared" si="9"/>
        <v/>
      </c>
    </row>
    <row r="120" spans="3:6" s="136" customFormat="1" ht="9" x14ac:dyDescent="0.15">
      <c r="C120" s="136">
        <f t="shared" si="11"/>
        <v>20</v>
      </c>
      <c r="D120" s="136">
        <f t="shared" si="10"/>
        <v>0</v>
      </c>
      <c r="F120" s="136" t="str">
        <f t="shared" si="9"/>
        <v/>
      </c>
    </row>
    <row r="121" spans="3:6" s="136" customFormat="1" ht="9" x14ac:dyDescent="0.15">
      <c r="C121" s="136" t="str">
        <f t="shared" si="11"/>
        <v/>
      </c>
      <c r="D121" s="136" t="str">
        <f t="shared" si="10"/>
        <v/>
      </c>
      <c r="F121" s="136" t="str">
        <f t="shared" si="9"/>
        <v/>
      </c>
    </row>
    <row r="122" spans="3:6" s="136" customFormat="1" ht="9" x14ac:dyDescent="0.15">
      <c r="C122" s="136" t="str">
        <f t="shared" si="11"/>
        <v/>
      </c>
      <c r="D122" s="136" t="str">
        <f t="shared" si="10"/>
        <v/>
      </c>
      <c r="F122" s="136" t="str">
        <f t="shared" si="9"/>
        <v/>
      </c>
    </row>
    <row r="123" spans="3:6" s="136" customFormat="1" ht="9" x14ac:dyDescent="0.15">
      <c r="C123" s="136" t="str">
        <f t="shared" si="11"/>
        <v/>
      </c>
      <c r="D123" s="136" t="str">
        <f t="shared" si="10"/>
        <v/>
      </c>
      <c r="F123" s="136" t="str">
        <f t="shared" si="9"/>
        <v/>
      </c>
    </row>
    <row r="124" spans="3:6" s="136" customFormat="1" ht="9" x14ac:dyDescent="0.15">
      <c r="C124" s="136" t="str">
        <f t="shared" si="11"/>
        <v/>
      </c>
      <c r="D124" s="136" t="str">
        <f t="shared" si="10"/>
        <v/>
      </c>
      <c r="F124" s="136" t="str">
        <f t="shared" si="9"/>
        <v/>
      </c>
    </row>
    <row r="125" spans="3:6" s="136" customFormat="1" ht="9" x14ac:dyDescent="0.15">
      <c r="C125" s="136" t="str">
        <f t="shared" si="11"/>
        <v/>
      </c>
      <c r="D125" s="136" t="str">
        <f t="shared" si="10"/>
        <v/>
      </c>
      <c r="F125" s="136" t="str">
        <f t="shared" si="9"/>
        <v/>
      </c>
    </row>
    <row r="126" spans="3:6" s="136" customFormat="1" ht="9" x14ac:dyDescent="0.15">
      <c r="C126" s="136" t="str">
        <f t="shared" si="11"/>
        <v/>
      </c>
      <c r="D126" s="136" t="str">
        <f t="shared" si="10"/>
        <v/>
      </c>
      <c r="F126" s="136" t="str">
        <f t="shared" si="9"/>
        <v/>
      </c>
    </row>
    <row r="127" spans="3:6" s="136" customFormat="1" ht="9" x14ac:dyDescent="0.15">
      <c r="C127" s="136" t="str">
        <f t="shared" si="11"/>
        <v/>
      </c>
      <c r="D127" s="136" t="str">
        <f t="shared" si="10"/>
        <v/>
      </c>
      <c r="F127" s="136" t="str">
        <f t="shared" si="9"/>
        <v/>
      </c>
    </row>
    <row r="128" spans="3:6" s="136" customFormat="1" ht="9" x14ac:dyDescent="0.15">
      <c r="C128" s="136" t="str">
        <f t="shared" si="11"/>
        <v/>
      </c>
      <c r="D128" s="136" t="str">
        <f t="shared" si="10"/>
        <v/>
      </c>
      <c r="F128" s="136" t="str">
        <f t="shared" si="9"/>
        <v/>
      </c>
    </row>
    <row r="129" spans="3:6" s="136" customFormat="1" ht="9" x14ac:dyDescent="0.15">
      <c r="C129" s="136" t="str">
        <f t="shared" si="11"/>
        <v/>
      </c>
      <c r="D129" s="136" t="str">
        <f t="shared" si="10"/>
        <v/>
      </c>
      <c r="F129" s="136" t="str">
        <f t="shared" si="9"/>
        <v/>
      </c>
    </row>
    <row r="130" spans="3:6" s="136" customFormat="1" ht="9" x14ac:dyDescent="0.15">
      <c r="C130" s="136" t="str">
        <f t="shared" si="11"/>
        <v/>
      </c>
      <c r="D130" s="136" t="str">
        <f t="shared" si="10"/>
        <v/>
      </c>
      <c r="F130" s="136" t="str">
        <f t="shared" si="9"/>
        <v/>
      </c>
    </row>
    <row r="131" spans="3:6" s="136" customFormat="1" ht="9" x14ac:dyDescent="0.15">
      <c r="C131" s="136" t="str">
        <f t="shared" si="11"/>
        <v/>
      </c>
      <c r="D131" s="136" t="str">
        <f t="shared" si="10"/>
        <v/>
      </c>
      <c r="F131" s="136" t="str">
        <f t="shared" si="9"/>
        <v/>
      </c>
    </row>
    <row r="132" spans="3:6" s="136" customFormat="1" ht="9" x14ac:dyDescent="0.15">
      <c r="C132" s="136" t="str">
        <f t="shared" si="11"/>
        <v/>
      </c>
      <c r="D132" s="136" t="str">
        <f t="shared" si="10"/>
        <v/>
      </c>
      <c r="F132" s="136" t="str">
        <f t="shared" si="9"/>
        <v/>
      </c>
    </row>
    <row r="133" spans="3:6" s="136" customFormat="1" ht="9" x14ac:dyDescent="0.15">
      <c r="C133" s="136" t="str">
        <f t="shared" si="11"/>
        <v/>
      </c>
      <c r="D133" s="136" t="str">
        <f t="shared" si="10"/>
        <v/>
      </c>
      <c r="F133" s="136" t="str">
        <f t="shared" si="9"/>
        <v/>
      </c>
    </row>
    <row r="134" spans="3:6" s="136" customFormat="1" ht="9" x14ac:dyDescent="0.15">
      <c r="C134" s="136" t="str">
        <f t="shared" si="11"/>
        <v/>
      </c>
      <c r="D134" s="136" t="str">
        <f t="shared" si="10"/>
        <v/>
      </c>
      <c r="F134" s="136" t="str">
        <f t="shared" si="9"/>
        <v/>
      </c>
    </row>
    <row r="135" spans="3:6" s="136" customFormat="1" ht="9" x14ac:dyDescent="0.15">
      <c r="C135" s="136" t="str">
        <f t="shared" si="11"/>
        <v/>
      </c>
      <c r="D135" s="136" t="str">
        <f t="shared" si="10"/>
        <v/>
      </c>
      <c r="F135" s="136" t="str">
        <f t="shared" si="9"/>
        <v/>
      </c>
    </row>
    <row r="136" spans="3:6" s="136" customFormat="1" ht="9" x14ac:dyDescent="0.15">
      <c r="C136" s="136" t="str">
        <f t="shared" si="11"/>
        <v/>
      </c>
      <c r="D136" s="136" t="str">
        <f t="shared" si="10"/>
        <v/>
      </c>
      <c r="F136" s="136" t="str">
        <f t="shared" si="9"/>
        <v/>
      </c>
    </row>
    <row r="137" spans="3:6" s="136" customFormat="1" ht="9" x14ac:dyDescent="0.15">
      <c r="C137" s="136" t="str">
        <f t="shared" si="11"/>
        <v/>
      </c>
      <c r="D137" s="136" t="str">
        <f t="shared" si="10"/>
        <v/>
      </c>
      <c r="F137" s="136" t="str">
        <f t="shared" si="9"/>
        <v/>
      </c>
    </row>
    <row r="138" spans="3:6" s="136" customFormat="1" ht="9" x14ac:dyDescent="0.15">
      <c r="C138" s="136" t="str">
        <f t="shared" si="11"/>
        <v/>
      </c>
      <c r="D138" s="136" t="str">
        <f t="shared" si="10"/>
        <v/>
      </c>
      <c r="F138" s="136" t="str">
        <f t="shared" si="9"/>
        <v/>
      </c>
    </row>
    <row r="139" spans="3:6" s="136" customFormat="1" ht="9" x14ac:dyDescent="0.15">
      <c r="C139" s="136" t="str">
        <f t="shared" si="11"/>
        <v/>
      </c>
      <c r="D139" s="136" t="str">
        <f t="shared" si="10"/>
        <v/>
      </c>
      <c r="F139" s="136" t="str">
        <f t="shared" si="9"/>
        <v/>
      </c>
    </row>
    <row r="140" spans="3:6" s="136" customFormat="1" ht="9" x14ac:dyDescent="0.15">
      <c r="C140" s="136" t="str">
        <f t="shared" si="11"/>
        <v/>
      </c>
      <c r="D140" s="136" t="str">
        <f t="shared" si="10"/>
        <v/>
      </c>
      <c r="F140" s="136" t="str">
        <f t="shared" si="9"/>
        <v/>
      </c>
    </row>
    <row r="141" spans="3:6" s="136" customFormat="1" ht="9" x14ac:dyDescent="0.15">
      <c r="C141" s="136" t="str">
        <f t="shared" si="11"/>
        <v/>
      </c>
      <c r="D141" s="136" t="str">
        <f t="shared" si="10"/>
        <v/>
      </c>
      <c r="F141" s="136" t="str">
        <f t="shared" si="9"/>
        <v/>
      </c>
    </row>
    <row r="142" spans="3:6" s="136" customFormat="1" ht="9" x14ac:dyDescent="0.15">
      <c r="C142" s="136" t="str">
        <f t="shared" si="11"/>
        <v/>
      </c>
      <c r="D142" s="136" t="str">
        <f t="shared" si="10"/>
        <v/>
      </c>
      <c r="F142" s="136" t="str">
        <f t="shared" si="9"/>
        <v/>
      </c>
    </row>
    <row r="143" spans="3:6" s="136" customFormat="1" ht="9" x14ac:dyDescent="0.15">
      <c r="C143" s="136" t="str">
        <f t="shared" si="11"/>
        <v/>
      </c>
      <c r="D143" s="136" t="str">
        <f t="shared" si="10"/>
        <v/>
      </c>
      <c r="F143" s="136" t="str">
        <f t="shared" si="9"/>
        <v/>
      </c>
    </row>
    <row r="144" spans="3:6" s="136" customFormat="1" ht="9" x14ac:dyDescent="0.15">
      <c r="C144" s="136" t="str">
        <f t="shared" si="11"/>
        <v/>
      </c>
      <c r="D144" s="136" t="str">
        <f t="shared" ref="D144:D175" si="12">IF(C144&lt;&gt;"",COUNTIF($R$5:$R$40,C144),"")</f>
        <v/>
      </c>
      <c r="F144" s="136" t="str">
        <f t="shared" si="9"/>
        <v/>
      </c>
    </row>
    <row r="145" spans="3:6" s="136" customFormat="1" ht="9" x14ac:dyDescent="0.15">
      <c r="C145" s="136" t="str">
        <f t="shared" ref="C145:C180" si="13">IF(C144="","",IF(C144+$P$59&lt;=$R$4,C144+$P$59,""))</f>
        <v/>
      </c>
      <c r="D145" s="136" t="str">
        <f t="shared" si="12"/>
        <v/>
      </c>
      <c r="F145" s="136" t="str">
        <f t="shared" ref="F145:F180" si="14">IF(D145&lt;&gt;"",REPT("|",D145),"")</f>
        <v/>
      </c>
    </row>
    <row r="146" spans="3:6" s="136" customFormat="1" ht="9" x14ac:dyDescent="0.15">
      <c r="C146" s="136" t="str">
        <f t="shared" si="13"/>
        <v/>
      </c>
      <c r="D146" s="136" t="str">
        <f t="shared" si="12"/>
        <v/>
      </c>
      <c r="F146" s="136" t="str">
        <f t="shared" si="14"/>
        <v/>
      </c>
    </row>
    <row r="147" spans="3:6" s="136" customFormat="1" ht="9" x14ac:dyDescent="0.15">
      <c r="C147" s="136" t="str">
        <f t="shared" si="13"/>
        <v/>
      </c>
      <c r="D147" s="136" t="str">
        <f t="shared" si="12"/>
        <v/>
      </c>
      <c r="F147" s="136" t="str">
        <f t="shared" si="14"/>
        <v/>
      </c>
    </row>
    <row r="148" spans="3:6" s="136" customFormat="1" ht="9" x14ac:dyDescent="0.15">
      <c r="C148" s="136" t="str">
        <f t="shared" si="13"/>
        <v/>
      </c>
      <c r="D148" s="136" t="str">
        <f t="shared" si="12"/>
        <v/>
      </c>
      <c r="F148" s="136" t="str">
        <f t="shared" si="14"/>
        <v/>
      </c>
    </row>
    <row r="149" spans="3:6" s="136" customFormat="1" ht="9" x14ac:dyDescent="0.15">
      <c r="C149" s="136" t="str">
        <f t="shared" si="13"/>
        <v/>
      </c>
      <c r="D149" s="136" t="str">
        <f t="shared" si="12"/>
        <v/>
      </c>
      <c r="F149" s="136" t="str">
        <f t="shared" si="14"/>
        <v/>
      </c>
    </row>
    <row r="150" spans="3:6" s="136" customFormat="1" ht="9" x14ac:dyDescent="0.15">
      <c r="C150" s="136" t="str">
        <f t="shared" si="13"/>
        <v/>
      </c>
      <c r="D150" s="136" t="str">
        <f t="shared" si="12"/>
        <v/>
      </c>
      <c r="F150" s="136" t="str">
        <f t="shared" si="14"/>
        <v/>
      </c>
    </row>
    <row r="151" spans="3:6" s="136" customFormat="1" ht="9" x14ac:dyDescent="0.15">
      <c r="C151" s="136" t="str">
        <f t="shared" si="13"/>
        <v/>
      </c>
      <c r="D151" s="136" t="str">
        <f t="shared" si="12"/>
        <v/>
      </c>
      <c r="F151" s="136" t="str">
        <f t="shared" si="14"/>
        <v/>
      </c>
    </row>
    <row r="152" spans="3:6" s="136" customFormat="1" ht="9" x14ac:dyDescent="0.15">
      <c r="C152" s="136" t="str">
        <f t="shared" si="13"/>
        <v/>
      </c>
      <c r="D152" s="136" t="str">
        <f t="shared" si="12"/>
        <v/>
      </c>
      <c r="F152" s="136" t="str">
        <f t="shared" si="14"/>
        <v/>
      </c>
    </row>
    <row r="153" spans="3:6" s="136" customFormat="1" ht="9" x14ac:dyDescent="0.15">
      <c r="C153" s="136" t="str">
        <f t="shared" si="13"/>
        <v/>
      </c>
      <c r="D153" s="136" t="str">
        <f t="shared" si="12"/>
        <v/>
      </c>
      <c r="F153" s="136" t="str">
        <f t="shared" si="14"/>
        <v/>
      </c>
    </row>
    <row r="154" spans="3:6" s="136" customFormat="1" ht="9" x14ac:dyDescent="0.15">
      <c r="C154" s="136" t="str">
        <f t="shared" si="13"/>
        <v/>
      </c>
      <c r="D154" s="136" t="str">
        <f t="shared" si="12"/>
        <v/>
      </c>
      <c r="F154" s="136" t="str">
        <f t="shared" si="14"/>
        <v/>
      </c>
    </row>
    <row r="155" spans="3:6" s="136" customFormat="1" ht="9" x14ac:dyDescent="0.15">
      <c r="C155" s="136" t="str">
        <f t="shared" si="13"/>
        <v/>
      </c>
      <c r="D155" s="136" t="str">
        <f t="shared" si="12"/>
        <v/>
      </c>
      <c r="F155" s="136" t="str">
        <f t="shared" si="14"/>
        <v/>
      </c>
    </row>
    <row r="156" spans="3:6" s="136" customFormat="1" ht="9" x14ac:dyDescent="0.15">
      <c r="C156" s="136" t="str">
        <f t="shared" si="13"/>
        <v/>
      </c>
      <c r="D156" s="136" t="str">
        <f t="shared" si="12"/>
        <v/>
      </c>
      <c r="F156" s="136" t="str">
        <f t="shared" si="14"/>
        <v/>
      </c>
    </row>
    <row r="157" spans="3:6" s="136" customFormat="1" ht="9" x14ac:dyDescent="0.15">
      <c r="C157" s="136" t="str">
        <f t="shared" si="13"/>
        <v/>
      </c>
      <c r="D157" s="136" t="str">
        <f t="shared" si="12"/>
        <v/>
      </c>
      <c r="F157" s="136" t="str">
        <f t="shared" si="14"/>
        <v/>
      </c>
    </row>
    <row r="158" spans="3:6" s="136" customFormat="1" ht="9" x14ac:dyDescent="0.15">
      <c r="C158" s="136" t="str">
        <f t="shared" si="13"/>
        <v/>
      </c>
      <c r="D158" s="136" t="str">
        <f t="shared" si="12"/>
        <v/>
      </c>
      <c r="F158" s="136" t="str">
        <f t="shared" si="14"/>
        <v/>
      </c>
    </row>
    <row r="159" spans="3:6" s="136" customFormat="1" ht="9" x14ac:dyDescent="0.15">
      <c r="C159" s="136" t="str">
        <f t="shared" si="13"/>
        <v/>
      </c>
      <c r="D159" s="136" t="str">
        <f t="shared" si="12"/>
        <v/>
      </c>
      <c r="F159" s="136" t="str">
        <f t="shared" si="14"/>
        <v/>
      </c>
    </row>
    <row r="160" spans="3:6" s="136" customFormat="1" ht="9" x14ac:dyDescent="0.15">
      <c r="C160" s="136" t="str">
        <f t="shared" si="13"/>
        <v/>
      </c>
      <c r="D160" s="136" t="str">
        <f t="shared" si="12"/>
        <v/>
      </c>
      <c r="F160" s="136" t="str">
        <f t="shared" si="14"/>
        <v/>
      </c>
    </row>
    <row r="161" spans="3:6" s="136" customFormat="1" ht="9" x14ac:dyDescent="0.15">
      <c r="C161" s="136" t="str">
        <f t="shared" si="13"/>
        <v/>
      </c>
      <c r="D161" s="136" t="str">
        <f t="shared" si="12"/>
        <v/>
      </c>
      <c r="F161" s="136" t="str">
        <f t="shared" si="14"/>
        <v/>
      </c>
    </row>
    <row r="162" spans="3:6" s="136" customFormat="1" ht="9" x14ac:dyDescent="0.15">
      <c r="C162" s="136" t="str">
        <f t="shared" si="13"/>
        <v/>
      </c>
      <c r="D162" s="136" t="str">
        <f t="shared" si="12"/>
        <v/>
      </c>
      <c r="F162" s="136" t="str">
        <f t="shared" si="14"/>
        <v/>
      </c>
    </row>
    <row r="163" spans="3:6" s="136" customFormat="1" ht="9" x14ac:dyDescent="0.15">
      <c r="C163" s="136" t="str">
        <f t="shared" si="13"/>
        <v/>
      </c>
      <c r="D163" s="136" t="str">
        <f t="shared" si="12"/>
        <v/>
      </c>
      <c r="F163" s="136" t="str">
        <f t="shared" si="14"/>
        <v/>
      </c>
    </row>
    <row r="164" spans="3:6" s="136" customFormat="1" ht="9" x14ac:dyDescent="0.15">
      <c r="C164" s="136" t="str">
        <f t="shared" si="13"/>
        <v/>
      </c>
      <c r="D164" s="136" t="str">
        <f t="shared" si="12"/>
        <v/>
      </c>
      <c r="F164" s="136" t="str">
        <f t="shared" si="14"/>
        <v/>
      </c>
    </row>
    <row r="165" spans="3:6" s="136" customFormat="1" ht="9" x14ac:dyDescent="0.15">
      <c r="C165" s="136" t="str">
        <f t="shared" si="13"/>
        <v/>
      </c>
      <c r="D165" s="136" t="str">
        <f t="shared" si="12"/>
        <v/>
      </c>
      <c r="F165" s="136" t="str">
        <f t="shared" si="14"/>
        <v/>
      </c>
    </row>
    <row r="166" spans="3:6" s="136" customFormat="1" ht="9" x14ac:dyDescent="0.15">
      <c r="C166" s="136" t="str">
        <f t="shared" si="13"/>
        <v/>
      </c>
      <c r="D166" s="136" t="str">
        <f t="shared" si="12"/>
        <v/>
      </c>
      <c r="F166" s="136" t="str">
        <f t="shared" si="14"/>
        <v/>
      </c>
    </row>
    <row r="167" spans="3:6" s="136" customFormat="1" ht="9" x14ac:dyDescent="0.15">
      <c r="C167" s="136" t="str">
        <f t="shared" si="13"/>
        <v/>
      </c>
      <c r="D167" s="136" t="str">
        <f t="shared" si="12"/>
        <v/>
      </c>
      <c r="F167" s="136" t="str">
        <f t="shared" si="14"/>
        <v/>
      </c>
    </row>
    <row r="168" spans="3:6" s="136" customFormat="1" ht="9" x14ac:dyDescent="0.15">
      <c r="C168" s="136" t="str">
        <f t="shared" si="13"/>
        <v/>
      </c>
      <c r="D168" s="136" t="str">
        <f t="shared" si="12"/>
        <v/>
      </c>
      <c r="F168" s="136" t="str">
        <f t="shared" si="14"/>
        <v/>
      </c>
    </row>
    <row r="169" spans="3:6" s="136" customFormat="1" ht="9" x14ac:dyDescent="0.15">
      <c r="C169" s="136" t="str">
        <f t="shared" si="13"/>
        <v/>
      </c>
      <c r="D169" s="136" t="str">
        <f t="shared" si="12"/>
        <v/>
      </c>
      <c r="F169" s="136" t="str">
        <f t="shared" si="14"/>
        <v/>
      </c>
    </row>
    <row r="170" spans="3:6" s="136" customFormat="1" ht="9" x14ac:dyDescent="0.15">
      <c r="C170" s="136" t="str">
        <f t="shared" si="13"/>
        <v/>
      </c>
      <c r="D170" s="136" t="str">
        <f t="shared" si="12"/>
        <v/>
      </c>
      <c r="F170" s="136" t="str">
        <f t="shared" si="14"/>
        <v/>
      </c>
    </row>
    <row r="171" spans="3:6" s="136" customFormat="1" ht="9" x14ac:dyDescent="0.15">
      <c r="C171" s="136" t="str">
        <f t="shared" si="13"/>
        <v/>
      </c>
      <c r="D171" s="136" t="str">
        <f t="shared" si="12"/>
        <v/>
      </c>
      <c r="F171" s="136" t="str">
        <f t="shared" si="14"/>
        <v/>
      </c>
    </row>
    <row r="172" spans="3:6" s="136" customFormat="1" ht="9" x14ac:dyDescent="0.15">
      <c r="C172" s="136" t="str">
        <f t="shared" si="13"/>
        <v/>
      </c>
      <c r="D172" s="136" t="str">
        <f t="shared" si="12"/>
        <v/>
      </c>
      <c r="F172" s="136" t="str">
        <f t="shared" si="14"/>
        <v/>
      </c>
    </row>
    <row r="173" spans="3:6" s="136" customFormat="1" ht="9" x14ac:dyDescent="0.15">
      <c r="C173" s="136" t="str">
        <f t="shared" si="13"/>
        <v/>
      </c>
      <c r="D173" s="136" t="str">
        <f t="shared" si="12"/>
        <v/>
      </c>
      <c r="F173" s="136" t="str">
        <f t="shared" si="14"/>
        <v/>
      </c>
    </row>
    <row r="174" spans="3:6" s="136" customFormat="1" ht="9" x14ac:dyDescent="0.15">
      <c r="C174" s="136" t="str">
        <f t="shared" si="13"/>
        <v/>
      </c>
      <c r="D174" s="136" t="str">
        <f t="shared" si="12"/>
        <v/>
      </c>
      <c r="F174" s="136" t="str">
        <f t="shared" si="14"/>
        <v/>
      </c>
    </row>
    <row r="175" spans="3:6" s="136" customFormat="1" ht="9" x14ac:dyDescent="0.15">
      <c r="C175" s="136" t="str">
        <f t="shared" si="13"/>
        <v/>
      </c>
      <c r="D175" s="136" t="str">
        <f t="shared" si="12"/>
        <v/>
      </c>
      <c r="F175" s="136" t="str">
        <f t="shared" si="14"/>
        <v/>
      </c>
    </row>
    <row r="176" spans="3:6" s="136" customFormat="1" ht="9" x14ac:dyDescent="0.15">
      <c r="C176" s="136" t="str">
        <f t="shared" si="13"/>
        <v/>
      </c>
      <c r="D176" s="136" t="str">
        <f t="shared" ref="D176:D180" si="15">IF(C176&lt;&gt;"",COUNTIF($R$5:$R$40,C176),"")</f>
        <v/>
      </c>
      <c r="F176" s="136" t="str">
        <f t="shared" si="14"/>
        <v/>
      </c>
    </row>
    <row r="177" spans="3:6" s="136" customFormat="1" ht="9" x14ac:dyDescent="0.15">
      <c r="C177" s="136" t="str">
        <f t="shared" si="13"/>
        <v/>
      </c>
      <c r="D177" s="136" t="str">
        <f t="shared" si="15"/>
        <v/>
      </c>
      <c r="F177" s="136" t="str">
        <f t="shared" si="14"/>
        <v/>
      </c>
    </row>
    <row r="178" spans="3:6" s="136" customFormat="1" ht="9" x14ac:dyDescent="0.15">
      <c r="C178" s="136" t="str">
        <f t="shared" si="13"/>
        <v/>
      </c>
      <c r="D178" s="136" t="str">
        <f t="shared" si="15"/>
        <v/>
      </c>
      <c r="F178" s="136" t="str">
        <f t="shared" si="14"/>
        <v/>
      </c>
    </row>
    <row r="179" spans="3:6" s="136" customFormat="1" ht="9" x14ac:dyDescent="0.15">
      <c r="C179" s="136" t="str">
        <f t="shared" si="13"/>
        <v/>
      </c>
      <c r="D179" s="136" t="str">
        <f t="shared" si="15"/>
        <v/>
      </c>
      <c r="F179" s="136" t="str">
        <f t="shared" si="14"/>
        <v/>
      </c>
    </row>
    <row r="180" spans="3:6" s="136" customFormat="1" ht="9" x14ac:dyDescent="0.15">
      <c r="C180" s="136" t="str">
        <f t="shared" si="13"/>
        <v/>
      </c>
      <c r="D180" s="136" t="str">
        <f t="shared" si="15"/>
        <v/>
      </c>
      <c r="F180" s="136" t="str">
        <f t="shared" si="14"/>
        <v/>
      </c>
    </row>
    <row r="181" spans="3:6" s="136" customFormat="1" ht="9" x14ac:dyDescent="0.15"/>
    <row r="182" spans="3:6" s="136" customFormat="1" ht="9" x14ac:dyDescent="0.15"/>
    <row r="183" spans="3:6" s="136" customFormat="1" ht="9" x14ac:dyDescent="0.15"/>
    <row r="184" spans="3:6" s="136" customFormat="1" ht="9" x14ac:dyDescent="0.15"/>
    <row r="185" spans="3:6" s="136" customFormat="1" ht="9" x14ac:dyDescent="0.15"/>
    <row r="186" spans="3:6" s="136" customFormat="1" ht="9" x14ac:dyDescent="0.15"/>
    <row r="187" spans="3:6" s="136" customFormat="1" ht="9" x14ac:dyDescent="0.15"/>
    <row r="188" spans="3:6" s="136" customFormat="1" ht="9" x14ac:dyDescent="0.15"/>
    <row r="189" spans="3:6" s="136" customFormat="1" ht="9" x14ac:dyDescent="0.15"/>
    <row r="190" spans="3:6" s="136" customFormat="1" ht="9" x14ac:dyDescent="0.15"/>
    <row r="191" spans="3:6" s="136" customFormat="1" ht="9" x14ac:dyDescent="0.15"/>
    <row r="192" spans="3:6" s="136" customFormat="1" ht="9" x14ac:dyDescent="0.15"/>
    <row r="193" s="136" customFormat="1" ht="9" x14ac:dyDescent="0.15"/>
    <row r="194" s="136" customFormat="1" ht="9" x14ac:dyDescent="0.15"/>
    <row r="195" s="136" customFormat="1" ht="9" x14ac:dyDescent="0.15"/>
    <row r="196" s="136" customFormat="1" ht="9" x14ac:dyDescent="0.15"/>
    <row r="197" s="136" customFormat="1" ht="9" x14ac:dyDescent="0.15"/>
    <row r="198" s="136" customFormat="1" ht="9" x14ac:dyDescent="0.15"/>
    <row r="199" s="136" customFormat="1" ht="9" x14ac:dyDescent="0.15"/>
  </sheetData>
  <mergeCells count="10">
    <mergeCell ref="K62:N62"/>
    <mergeCell ref="C63:D63"/>
    <mergeCell ref="Q1:S1"/>
    <mergeCell ref="Q54:S54"/>
    <mergeCell ref="C60:D60"/>
    <mergeCell ref="E60:F60"/>
    <mergeCell ref="G60:H60"/>
    <mergeCell ref="I60:J60"/>
    <mergeCell ref="K60:L60"/>
    <mergeCell ref="M60:N60"/>
  </mergeCells>
  <conditionalFormatting sqref="A5:R40">
    <cfRule type="expression" dxfId="5" priority="2">
      <formula>ISEVEN($A5)</formula>
    </cfRule>
  </conditionalFormatting>
  <conditionalFormatting sqref="S5:S40">
    <cfRule type="expression" dxfId="4" priority="1">
      <formula>ISEVEN($A5)</formula>
    </cfRule>
  </conditionalFormatting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6</vt:i4>
      </vt:variant>
    </vt:vector>
  </HeadingPairs>
  <TitlesOfParts>
    <vt:vector size="17" baseType="lpstr">
      <vt:lpstr>Start</vt:lpstr>
      <vt:lpstr>Strichliste</vt:lpstr>
      <vt:lpstr>Übersicht</vt:lpstr>
      <vt:lpstr>SA1</vt:lpstr>
      <vt:lpstr>SA2</vt:lpstr>
      <vt:lpstr>SA3</vt:lpstr>
      <vt:lpstr>SA4</vt:lpstr>
      <vt:lpstr>Ex1</vt:lpstr>
      <vt:lpstr>Ex2</vt:lpstr>
      <vt:lpstr>Ex3</vt:lpstr>
      <vt:lpstr>Ex4</vt:lpstr>
      <vt:lpstr>Fach</vt:lpstr>
      <vt:lpstr>GgLN</vt:lpstr>
      <vt:lpstr>GkLN</vt:lpstr>
      <vt:lpstr>Klasse</vt:lpstr>
      <vt:lpstr>Lehrkraft</vt:lpstr>
      <vt:lpstr>Schuljahr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Schienle</cp:lastModifiedBy>
  <cp:lastPrinted>2012-08-22T15:46:03Z</cp:lastPrinted>
  <dcterms:created xsi:type="dcterms:W3CDTF">2009-04-29T14:22:02Z</dcterms:created>
  <dcterms:modified xsi:type="dcterms:W3CDTF">2021-12-03T11:35:59Z</dcterms:modified>
</cp:coreProperties>
</file>